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pregos" sheetId="1" r:id="rId1"/>
    <sheet name="QS1" sheetId="2" r:id="rId2"/>
    <sheet name="QS2" sheetId="3" r:id="rId3"/>
    <sheet name="QS3" sheetId="4" r:id="rId4"/>
    <sheet name="QS4" sheetId="5" r:id="rId5"/>
    <sheet name="QS5" sheetId="6" r:id="rId6"/>
    <sheet name="GCMA" sheetId="7" r:id="rId7"/>
  </sheets>
  <definedNames>
    <definedName name="_xlnm.Print_Titles" localSheetId="0">'Empregos'!$1:$7</definedName>
    <definedName name="Excel_BuiltIn_Print_Titles_1">#N/A</definedName>
    <definedName name="Excel_BuiltIn_Print_Titles_2_1">#N/A</definedName>
    <definedName name="Excel_BuiltIn_Print_Titles_2_1_1">#N/A</definedName>
    <definedName name="Excel_BuiltIn_Print_Titles_3_1">#N/A</definedName>
    <definedName name="Excel_BuiltIn_Print_Titles_6_1">'Empregos'!$A$1:$IO$7</definedName>
    <definedName name="Excel_BuiltIn_Print_Titles_6_1_1">'Empregos'!$A$5:$IO$7</definedName>
    <definedName name="Excel_BuiltIn_Print_Titles_8">#N/A</definedName>
    <definedName name="Excel_BuiltIn_Print_Titles_9">#N/A</definedName>
  </definedNames>
  <calcPr fullCalcOnLoad="1" fullPrecision="0"/>
</workbook>
</file>

<file path=xl/sharedStrings.xml><?xml version="1.0" encoding="utf-8"?>
<sst xmlns="http://schemas.openxmlformats.org/spreadsheetml/2006/main" count="406" uniqueCount="165">
  <si>
    <t>TABELA DE EMPREGOS – REFORMA ADMINISTRATIVA – LC 582/08 E ALTERAÇÕES</t>
  </si>
  <si>
    <t>Reajuste Salarial - Data-base Março de 2019 → 3,94% (LC 806/19)</t>
  </si>
  <si>
    <t>Emprego</t>
  </si>
  <si>
    <t>Qtde.</t>
  </si>
  <si>
    <t>Carreira  Nível</t>
  </si>
  <si>
    <t>Referência Salarial</t>
  </si>
  <si>
    <t>Carga Horária Semanal</t>
  </si>
  <si>
    <t>Carga Horária Mensal</t>
  </si>
  <si>
    <t>Salário</t>
  </si>
  <si>
    <t>Administrador</t>
  </si>
  <si>
    <t>Superior</t>
  </si>
  <si>
    <t>QS5-N1-R1</t>
  </si>
  <si>
    <t>Advogado (extinto pela LC 758/17)</t>
  </si>
  <si>
    <t>QS5-N1-R20</t>
  </si>
  <si>
    <r>
      <rPr>
        <sz val="10"/>
        <color indexed="39"/>
        <rFont val="Arial"/>
        <family val="2"/>
      </rPr>
      <t xml:space="preserve">Agente Comunitário de Saúde (criado pela LC 707/15, alterado pela LC 773/18 e </t>
    </r>
    <r>
      <rPr>
        <b/>
        <sz val="10"/>
        <color indexed="39"/>
        <rFont val="Arial"/>
        <family val="2"/>
      </rPr>
      <t>LC 827/20)</t>
    </r>
  </si>
  <si>
    <t>Médio Complex.I</t>
  </si>
  <si>
    <t>QS1-N1-R2</t>
  </si>
  <si>
    <t>Agente da Autoridade de Trânsito (criado pela LC 813/19)</t>
  </si>
  <si>
    <t>QS2-N1-R12</t>
  </si>
  <si>
    <r>
      <rPr>
        <sz val="10"/>
        <rFont val="Arial"/>
        <family val="2"/>
      </rPr>
      <t>Agente de Serviços de Alimentação</t>
    </r>
    <r>
      <rPr>
        <b/>
        <sz val="10"/>
        <color indexed="39"/>
        <rFont val="Arial"/>
        <family val="2"/>
      </rPr>
      <t xml:space="preserve"> (alterado pela LC 827/20)</t>
    </r>
  </si>
  <si>
    <t>Fundamental</t>
  </si>
  <si>
    <t>QS1-N1-R1</t>
  </si>
  <si>
    <t>Agente de Serviços de Comunicações</t>
  </si>
  <si>
    <t>QS1-N1-R3</t>
  </si>
  <si>
    <t>Agente de Serviços de Conservação e Limpeza</t>
  </si>
  <si>
    <t>Agente de Serviços de Construção e Manutenção</t>
  </si>
  <si>
    <t>QS1-N1-R8</t>
  </si>
  <si>
    <t>Agente de Serviços de Cultura e Eventos</t>
  </si>
  <si>
    <t>Agente de Serviços de Documentação</t>
  </si>
  <si>
    <t>Agente de Serviços de Gestão</t>
  </si>
  <si>
    <t>QS1-N1-R5</t>
  </si>
  <si>
    <t>Agente de Serviços de Transportes</t>
  </si>
  <si>
    <t>QS1-N1-R10</t>
  </si>
  <si>
    <t>Agente de Serviços Educacionais</t>
  </si>
  <si>
    <t>Agente de Serviços em Portaria e Vigilância Interna</t>
  </si>
  <si>
    <t>Ajudante de Topografia</t>
  </si>
  <si>
    <t>Singular – Fundamental</t>
  </si>
  <si>
    <t>Analista de Gestão</t>
  </si>
  <si>
    <t>Analista de Sistemas Computacionais</t>
  </si>
  <si>
    <t>Arquiteto e Urbanista</t>
  </si>
  <si>
    <t>Assistente de Contabilidade</t>
  </si>
  <si>
    <t>QS5-N1-R5</t>
  </si>
  <si>
    <t>Assistente em Serviços de Cultura e Eventos</t>
  </si>
  <si>
    <t>QS2-N1-R1</t>
  </si>
  <si>
    <r>
      <rPr>
        <strike/>
        <sz val="10"/>
        <rFont val="Arial"/>
        <family val="2"/>
      </rPr>
      <t>Assistente em Serviços de Fiscalização (alterado pela LC 813/19)</t>
    </r>
    <r>
      <rPr>
        <b/>
        <sz val="10"/>
        <color indexed="39"/>
        <rFont val="Arial"/>
        <family val="2"/>
      </rPr>
      <t xml:space="preserve"> (extinto pela LC 827/20)</t>
    </r>
  </si>
  <si>
    <t>Assistente em Serviços de Gestão</t>
  </si>
  <si>
    <t>QS2-N1-R7</t>
  </si>
  <si>
    <t>Assistente em Serviços de Lazer e Desenvolvimento Social</t>
  </si>
  <si>
    <t>Assistente em Serviços de Planejamento e Finanças                  (criado pela LC 644/12)</t>
  </si>
  <si>
    <t>Assistente em Serviços de Portaria e Vigilância Interna</t>
  </si>
  <si>
    <t>Assistente em Serviços de Saúde</t>
  </si>
  <si>
    <t>Assistente em Serviços Educacionais</t>
  </si>
  <si>
    <t>Assistente em Serviços Educacionais (Monitor Educacional)</t>
  </si>
  <si>
    <t>Assistente Especial em Serviços de Alimentação</t>
  </si>
  <si>
    <t>Médio Complex.II</t>
  </si>
  <si>
    <t>QS3-N1-R13</t>
  </si>
  <si>
    <t>Assistente Especial em Serviços de Comunicação</t>
  </si>
  <si>
    <t>Assistente Especial em Serviços de Conservação e Limpeza</t>
  </si>
  <si>
    <t>Assistente Especial em Serviços de Construção e Manutenção</t>
  </si>
  <si>
    <t>Assistente Especial em Serviços de Cultura e Eventos</t>
  </si>
  <si>
    <r>
      <rPr>
        <strike/>
        <sz val="10"/>
        <rFont val="Arial"/>
        <family val="2"/>
      </rPr>
      <t>Assistente Especial em Serviços de Fiscalização</t>
    </r>
    <r>
      <rPr>
        <b/>
        <sz val="10"/>
        <color indexed="39"/>
        <rFont val="Arial"/>
        <family val="2"/>
      </rPr>
      <t xml:space="preserve"> (extinto pela LC 827/20)</t>
    </r>
  </si>
  <si>
    <t>QS3-N1-R18</t>
  </si>
  <si>
    <t>Assistente Especial em Serviços de Gestão</t>
  </si>
  <si>
    <t>Assistente Especial em Serviços de Lazer e Desenvolvimento Social</t>
  </si>
  <si>
    <t>Assistente Especial em Serviços de Saúde</t>
  </si>
  <si>
    <t>Assistente Especial em Serviços de Transportes</t>
  </si>
  <si>
    <r>
      <rPr>
        <strike/>
        <sz val="10"/>
        <rFont val="Arial"/>
        <family val="2"/>
      </rP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(conforme LC 582/08)</t>
    </r>
  </si>
  <si>
    <t>QS5-N1-R6</t>
  </si>
  <si>
    <r>
      <rPr>
        <strike/>
        <sz val="10"/>
        <rFont val="Arial"/>
        <family val="2"/>
      </rPr>
      <t>Assistente Social ou Economista Doméstico</t>
    </r>
    <r>
      <rPr>
        <sz val="10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(piso e carga horária fixados pela LC 635/11, de 06/09/2011)</t>
    </r>
  </si>
  <si>
    <t>QS5-N1-R13</t>
  </si>
  <si>
    <t>Assistente Social (nome do emprego alterado pela LC 644/12)</t>
  </si>
  <si>
    <t>Auditor</t>
  </si>
  <si>
    <t>Auditor da Saúde</t>
  </si>
  <si>
    <t>QS5-N1-R15</t>
  </si>
  <si>
    <t>Biólogo</t>
  </si>
  <si>
    <t>Cirurgião Dentista</t>
  </si>
  <si>
    <t>Contador</t>
  </si>
  <si>
    <t>Coordenador de Centro de Referência (criado pela LC 675/13)</t>
  </si>
  <si>
    <t>QS5-N1-R17</t>
  </si>
  <si>
    <t>Coordenador de Serviços de Velório e Cemitério</t>
  </si>
  <si>
    <t>Singular – Médio Complex.II</t>
  </si>
  <si>
    <t>Coveiro</t>
  </si>
  <si>
    <t>Diretor de Escola</t>
  </si>
  <si>
    <t>QS5-N1-R16</t>
  </si>
  <si>
    <t>Economista</t>
  </si>
  <si>
    <t>Educador em Saúde</t>
  </si>
  <si>
    <t>Enfermeiro</t>
  </si>
  <si>
    <r>
      <rPr>
        <strike/>
        <sz val="10"/>
        <rFont val="Arial"/>
        <family val="2"/>
      </rPr>
      <t>Engenheiro Agrossilvipecuário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</si>
  <si>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r>
      <rPr>
        <strike/>
        <sz val="10"/>
        <rFont val="Arial"/>
        <family val="2"/>
      </rPr>
      <t>Engenheiro Civil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</si>
  <si>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t>Engenheiro (alterado pela LC 644/12)</t>
  </si>
  <si>
    <t>Farmacêutico ou Bioquimico</t>
  </si>
  <si>
    <t>Fiscal de Tributos</t>
  </si>
  <si>
    <t>Fiscal Especial Municipal (criado pela LC 827/20)</t>
  </si>
  <si>
    <t xml:space="preserve">Médio Complex.II </t>
  </si>
  <si>
    <t>Fiscal Municipal (criado pela LC 827/20)</t>
  </si>
  <si>
    <t>Fonoaudiólogo</t>
  </si>
  <si>
    <t>Frentista</t>
  </si>
  <si>
    <t>Geógrafo, Geólogo ou Geofísico</t>
  </si>
  <si>
    <t>Guarda Municipal (conforme LC 582/08)</t>
  </si>
  <si>
    <t>Guarda Municipal (alterado LC 644/12) (extinto LC 683/14)</t>
  </si>
  <si>
    <t>Instrutor de Curso Profissionalizante</t>
  </si>
  <si>
    <t>Profissionalizante</t>
  </si>
  <si>
    <t>QS4-N1-R1</t>
  </si>
  <si>
    <t>Médico</t>
  </si>
  <si>
    <t>QS5-N2-R16</t>
  </si>
  <si>
    <t>Médico Auditor (criado pela LC 644/12)</t>
  </si>
  <si>
    <t>Médico da Unidade de Avaliação e Controle da Saúde - UAC    (criado pela LC 644/12)</t>
  </si>
  <si>
    <t>Médico de Família</t>
  </si>
  <si>
    <t>Médico do Trabalho</t>
  </si>
  <si>
    <t>Médico Plantonista (criado pela LC 644/12)</t>
  </si>
  <si>
    <t>QS5-N4-R8.1</t>
  </si>
  <si>
    <t>Plantão de 12h</t>
  </si>
  <si>
    <t>(01 a 03 por semana)</t>
  </si>
  <si>
    <t>Médico Regulador</t>
  </si>
  <si>
    <t>Médico Socorrista (criado pela LC 644/12)</t>
  </si>
  <si>
    <t>Médico Veterinário</t>
  </si>
  <si>
    <t>Nutricionista</t>
  </si>
  <si>
    <t>Orientador de Medidas Socioeducativas (criado pela LC 675/13)</t>
  </si>
  <si>
    <t>Orientador Social (criado pela LC 675/13)</t>
  </si>
  <si>
    <t>QS3-N1-R8</t>
  </si>
  <si>
    <t>Pesquisador das Ciências Sociais e Humanas</t>
  </si>
  <si>
    <t>Procurador Municipal (criado pela LC 758/17)</t>
  </si>
  <si>
    <r>
      <rPr>
        <sz val="10"/>
        <rFont val="Arial"/>
        <family val="2"/>
      </rPr>
      <t>Professor</t>
    </r>
    <r>
      <rPr>
        <b/>
        <sz val="10"/>
        <color indexed="39"/>
        <rFont val="Arial"/>
        <family val="2"/>
      </rPr>
      <t xml:space="preserve"> (alterado pela LC 827/20, regulamentado pelo Decreto nº 9.447/21)</t>
    </r>
  </si>
  <si>
    <r>
      <rPr>
        <sz val="10"/>
        <rFont val="Arial"/>
        <family val="2"/>
      </rPr>
      <t>Professor de Artes</t>
    </r>
    <r>
      <rPr>
        <b/>
        <sz val="10"/>
        <color indexed="39"/>
        <rFont val="Arial"/>
        <family val="2"/>
      </rPr>
      <t xml:space="preserve"> (alterado pela LC 827/20, regulamentado pelo Decreto nº 9.447/21)</t>
    </r>
  </si>
  <si>
    <r>
      <rPr>
        <sz val="10"/>
        <rFont val="Arial"/>
        <family val="2"/>
      </rPr>
      <t>Professor de Educação Física</t>
    </r>
    <r>
      <rPr>
        <b/>
        <sz val="10"/>
        <color indexed="39"/>
        <rFont val="Arial"/>
        <family val="2"/>
      </rPr>
      <t xml:space="preserve"> (alterado pela LC 827/20, regulamentado pelo Decreto nº 9.447/21)</t>
    </r>
  </si>
  <si>
    <t>Profissional da Educação Física</t>
  </si>
  <si>
    <t>Profissional da Fisioterapia, Terapia Ocupacional</t>
  </si>
  <si>
    <t>Profissional da Informação</t>
  </si>
  <si>
    <t>Profissional do Jornalismo ou das Relações Públicas</t>
  </si>
  <si>
    <t>Psicólogo ou Psicanalista</t>
  </si>
  <si>
    <r>
      <rPr>
        <sz val="10"/>
        <rFont val="Arial"/>
        <family val="2"/>
      </rPr>
      <t>Salva-Vidas</t>
    </r>
    <r>
      <rPr>
        <sz val="8"/>
        <color indexed="8"/>
        <rFont val="Arial"/>
        <family val="2"/>
      </rPr>
      <t xml:space="preserve"> [Bombeiro Auxiliar 44h / Salva-Vidas 40h]</t>
    </r>
  </si>
  <si>
    <t>44 / 40</t>
  </si>
  <si>
    <t>Sanitarista</t>
  </si>
  <si>
    <t>QS5-N1-R21</t>
  </si>
  <si>
    <t>Supervisor de Cursos Profissionalizantes</t>
  </si>
  <si>
    <t>Supervisor de Ensino</t>
  </si>
  <si>
    <t>Técnico em Desenho</t>
  </si>
  <si>
    <t>Técnico em Segurança do Trabalho (conforme LC 582/08)</t>
  </si>
  <si>
    <r>
      <rPr>
        <sz val="10"/>
        <rFont val="Arial"/>
        <family val="2"/>
      </rPr>
      <t>Técnico em Segurança do Trabalho (alterado pelas LCs 644/12 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773/18)</t>
    </r>
  </si>
  <si>
    <t>Singular–Profissionalizante</t>
  </si>
  <si>
    <t>QS4-N1-R13</t>
  </si>
  <si>
    <t>Técnico em Serviços Agrossilvipecuário</t>
  </si>
  <si>
    <t>Técnico em Serviços de Construção e Manutenção</t>
  </si>
  <si>
    <t>Técnico em Serviços de Saúde</t>
  </si>
  <si>
    <t>Técnico em Serviços de Sistemas Computacionais</t>
  </si>
  <si>
    <t>Técnico em Serviços de Turismo</t>
  </si>
  <si>
    <t>Topógrafo</t>
  </si>
  <si>
    <t>Zootecnista</t>
  </si>
  <si>
    <t>Nível  (N)</t>
  </si>
  <si>
    <t>Referência
(R)</t>
  </si>
  <si>
    <r>
      <rPr>
        <b/>
        <sz val="10"/>
        <color indexed="18"/>
        <rFont val="Arial"/>
        <family val="2"/>
      </rPr>
      <t xml:space="preserve"> Salário </t>
    </r>
    <r>
      <rPr>
        <b/>
        <sz val="9"/>
        <color indexed="18"/>
        <rFont val="Arial"/>
        <family val="2"/>
      </rPr>
      <t>LC 827/20</t>
    </r>
    <r>
      <rPr>
        <b/>
        <sz val="10"/>
        <color indexed="18"/>
        <rFont val="Arial"/>
        <family val="2"/>
      </rPr>
      <t>*</t>
    </r>
  </si>
  <si>
    <t>-</t>
  </si>
  <si>
    <t>*Aplicação exclusiva para o emprego de Agente Comunitário de Saúde, conforme Lei Complementar 827, de 20 de março de 2020, com efeitos a partir de 1º de janeiro de 2021.</t>
  </si>
  <si>
    <t>GUARDA CIVIL MUNICIPAL DE ATIBAIA – GCMA</t>
  </si>
  <si>
    <t>LC 683/14, alterada pela LC 715/15</t>
  </si>
  <si>
    <t>Guarda Civil Municipal de Atibaia 3ª Classe – 220 Horas</t>
  </si>
  <si>
    <t>QTDE.</t>
  </si>
  <si>
    <t>REF. I</t>
  </si>
  <si>
    <t>REF. II</t>
  </si>
  <si>
    <t>REF. III</t>
  </si>
  <si>
    <t>REF. IV</t>
  </si>
  <si>
    <t>REF. V</t>
  </si>
  <si>
    <t>Guarda Civil Municipal de Atibaia 2ª Classe – 220 Horas</t>
  </si>
  <si>
    <t>Guarda Civil Municipal de Atibaia 1ª Classe – 220 Horas</t>
  </si>
  <si>
    <t xml:space="preserve">REF. 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</si>
</sst>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R$-416]\ #,##0.00;[RED]\-[$R$-416]\ #,##0.00"/>
    <numFmt numFmtId="166" formatCode="#,##0.00"/>
    <numFmt numFmtId="167" formatCode="00"/>
    <numFmt numFmtId="168" formatCode="General"/>
    <numFmt numFmtId="169" formatCode="#,#00"/>
    <numFmt numFmtId="170" formatCode="#,#00.00"/>
  </numFmts>
  <fonts count="30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Palatino Linotype"/>
      <family val="1"/>
    </font>
    <font>
      <b/>
      <sz val="11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trike/>
      <sz val="10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z val="9"/>
      <color indexed="39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30"/>
      <color indexed="8"/>
      <name val="Arial"/>
      <family val="2"/>
    </font>
    <font>
      <sz val="11"/>
      <color indexed="18"/>
      <name val="Arial"/>
      <family val="2"/>
    </font>
    <font>
      <b/>
      <sz val="10"/>
      <color indexed="28"/>
      <name val="Arial"/>
      <family val="2"/>
    </font>
    <font>
      <b/>
      <sz val="13"/>
      <name val="Palatino Linotype"/>
      <family val="1"/>
    </font>
    <font>
      <b/>
      <sz val="11"/>
      <color indexed="8"/>
      <name val="Arial"/>
      <family val="2"/>
    </font>
    <font>
      <b/>
      <sz val="11"/>
      <name val="Verdana"/>
      <family val="2"/>
    </font>
    <font>
      <b/>
      <sz val="11"/>
      <color indexed="12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25">
    <xf numFmtId="164" fontId="0" fillId="0" borderId="0" xfId="0" applyAlignment="1">
      <alignment/>
    </xf>
    <xf numFmtId="164" fontId="0" fillId="0" borderId="0" xfId="0" applyAlignment="1">
      <alignment vertical="center" shrinkToFit="1"/>
    </xf>
    <xf numFmtId="164" fontId="0" fillId="0" borderId="0" xfId="0" applyAlignment="1">
      <alignment horizontal="center" vertical="center" shrinkToFit="1"/>
    </xf>
    <xf numFmtId="164" fontId="0" fillId="0" borderId="0" xfId="0" applyAlignment="1">
      <alignment horizontal="center" vertical="center" wrapText="1" shrinkToFit="1"/>
    </xf>
    <xf numFmtId="164" fontId="0" fillId="0" borderId="0" xfId="0" applyAlignment="1">
      <alignment vertical="center"/>
    </xf>
    <xf numFmtId="166" fontId="0" fillId="0" borderId="0" xfId="0" applyNumberFormat="1" applyFill="1" applyAlignment="1">
      <alignment horizontal="right" vertical="center"/>
    </xf>
    <xf numFmtId="164" fontId="3" fillId="0" borderId="0" xfId="0" applyFont="1" applyBorder="1" applyAlignment="1">
      <alignment horizontal="center" vertical="center" shrinkToFit="1"/>
    </xf>
    <xf numFmtId="164" fontId="4" fillId="2" borderId="1" xfId="0" applyFont="1" applyFill="1" applyBorder="1" applyAlignment="1">
      <alignment horizontal="center" vertical="center" shrinkToFit="1"/>
    </xf>
    <xf numFmtId="164" fontId="5" fillId="0" borderId="1" xfId="0" applyFont="1" applyBorder="1" applyAlignment="1">
      <alignment horizontal="center" vertical="center" shrinkToFit="1"/>
    </xf>
    <xf numFmtId="164" fontId="0" fillId="0" borderId="0" xfId="0" applyFont="1" applyAlignment="1">
      <alignment vertical="center"/>
    </xf>
    <xf numFmtId="164" fontId="6" fillId="3" borderId="1" xfId="0" applyFont="1" applyFill="1" applyBorder="1" applyAlignment="1">
      <alignment horizontal="center" vertical="center" wrapText="1" shrinkToFit="1"/>
    </xf>
    <xf numFmtId="164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vertical="center" shrinkToFit="1"/>
    </xf>
    <xf numFmtId="167" fontId="0" fillId="0" borderId="1" xfId="0" applyNumberFormat="1" applyFont="1" applyBorder="1" applyAlignment="1">
      <alignment horizontal="center" vertical="center" shrinkToFit="1"/>
    </xf>
    <xf numFmtId="164" fontId="0" fillId="0" borderId="1" xfId="0" applyFont="1" applyBorder="1" applyAlignment="1">
      <alignment horizontal="left" vertical="center" wrapText="1" shrinkToFit="1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 vertical="center" shrinkToFit="1"/>
    </xf>
    <xf numFmtId="167" fontId="7" fillId="0" borderId="1" xfId="0" applyNumberFormat="1" applyFont="1" applyBorder="1" applyAlignment="1">
      <alignment horizontal="center" vertical="center" shrinkToFit="1"/>
    </xf>
    <xf numFmtId="164" fontId="7" fillId="0" borderId="1" xfId="0" applyFont="1" applyBorder="1" applyAlignment="1">
      <alignment horizontal="left" vertical="center" wrapText="1" shrinkToFit="1"/>
    </xf>
    <xf numFmtId="164" fontId="7" fillId="0" borderId="1" xfId="0" applyFont="1" applyFill="1" applyBorder="1" applyAlignment="1">
      <alignment horizontal="left" vertical="center"/>
    </xf>
    <xf numFmtId="167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right" vertical="center"/>
    </xf>
    <xf numFmtId="166" fontId="7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4" fontId="9" fillId="0" borderId="1" xfId="0" applyFont="1" applyFill="1" applyBorder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/>
    </xf>
    <xf numFmtId="164" fontId="6" fillId="0" borderId="0" xfId="0" applyFont="1" applyAlignment="1">
      <alignment/>
    </xf>
    <xf numFmtId="166" fontId="0" fillId="0" borderId="1" xfId="0" applyNumberFormat="1" applyFont="1" applyBorder="1" applyAlignment="1">
      <alignment horizontal="right" vertic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vertical="center" shrinkToFit="1"/>
    </xf>
    <xf numFmtId="164" fontId="6" fillId="0" borderId="1" xfId="0" applyFont="1" applyFill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/>
    </xf>
    <xf numFmtId="164" fontId="7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left" vertical="center"/>
    </xf>
    <xf numFmtId="164" fontId="10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 wrapText="1" shrinkToFit="1"/>
    </xf>
    <xf numFmtId="164" fontId="7" fillId="0" borderId="1" xfId="0" applyFont="1" applyBorder="1" applyAlignment="1">
      <alignment vertical="center" wrapText="1" shrinkToFit="1"/>
    </xf>
    <xf numFmtId="167" fontId="7" fillId="0" borderId="1" xfId="0" applyNumberFormat="1" applyFont="1" applyBorder="1" applyAlignment="1">
      <alignment horizontal="center" vertical="center" wrapText="1" shrinkToFit="1"/>
    </xf>
    <xf numFmtId="166" fontId="10" fillId="0" borderId="1" xfId="0" applyNumberFormat="1" applyFont="1" applyFill="1" applyBorder="1" applyAlignment="1">
      <alignment horizontal="right" vertical="center"/>
    </xf>
    <xf numFmtId="164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 shrinkToFit="1"/>
    </xf>
    <xf numFmtId="164" fontId="0" fillId="0" borderId="1" xfId="0" applyFont="1" applyFill="1" applyBorder="1" applyAlignment="1">
      <alignment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 shrinkToFit="1"/>
    </xf>
    <xf numFmtId="166" fontId="6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Border="1" applyAlignment="1">
      <alignment horizontal="center" vertical="center" wrapText="1" shrinkToFit="1"/>
    </xf>
    <xf numFmtId="166" fontId="0" fillId="0" borderId="1" xfId="0" applyNumberFormat="1" applyFont="1" applyBorder="1" applyAlignment="1">
      <alignment horizontal="right"/>
    </xf>
    <xf numFmtId="164" fontId="9" fillId="0" borderId="1" xfId="0" applyFont="1" applyBorder="1" applyAlignment="1">
      <alignment vertical="center" shrinkToFit="1"/>
    </xf>
    <xf numFmtId="167" fontId="9" fillId="0" borderId="1" xfId="0" applyNumberFormat="1" applyFont="1" applyBorder="1" applyAlignment="1">
      <alignment horizontal="center" vertical="center" shrinkToFit="1"/>
    </xf>
    <xf numFmtId="164" fontId="13" fillId="0" borderId="1" xfId="0" applyFont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right" vertical="center"/>
    </xf>
    <xf numFmtId="164" fontId="7" fillId="0" borderId="1" xfId="0" applyFont="1" applyBorder="1" applyAlignment="1">
      <alignment horizontal="left" vertical="center" shrinkToFit="1"/>
    </xf>
    <xf numFmtId="164" fontId="7" fillId="0" borderId="1" xfId="0" applyFont="1" applyFill="1" applyBorder="1" applyAlignment="1">
      <alignment vertical="center" shrinkToFit="1"/>
    </xf>
    <xf numFmtId="167" fontId="7" fillId="0" borderId="1" xfId="0" applyNumberFormat="1" applyFont="1" applyFill="1" applyBorder="1" applyAlignment="1">
      <alignment horizontal="center" vertical="center" shrinkToFit="1"/>
    </xf>
    <xf numFmtId="164" fontId="7" fillId="0" borderId="1" xfId="0" applyFont="1" applyFill="1" applyBorder="1" applyAlignment="1">
      <alignment horizontal="left" vertical="center" shrinkToFit="1"/>
    </xf>
    <xf numFmtId="164" fontId="0" fillId="0" borderId="1" xfId="0" applyFont="1" applyFill="1" applyBorder="1" applyAlignment="1">
      <alignment vertical="center" shrinkToFit="1"/>
    </xf>
    <xf numFmtId="167" fontId="0" fillId="0" borderId="1" xfId="0" applyNumberFormat="1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 shrinkToFit="1"/>
    </xf>
    <xf numFmtId="164" fontId="0" fillId="0" borderId="2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right" vertical="center"/>
    </xf>
    <xf numFmtId="164" fontId="15" fillId="5" borderId="1" xfId="0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 horizontal="center" vertical="center" shrinkToFit="1"/>
    </xf>
    <xf numFmtId="164" fontId="17" fillId="0" borderId="1" xfId="0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164" fontId="18" fillId="0" borderId="0" xfId="0" applyFont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/>
    </xf>
    <xf numFmtId="164" fontId="3" fillId="6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20" fillId="3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23" fillId="3" borderId="1" xfId="0" applyNumberFormat="1" applyFont="1" applyFill="1" applyBorder="1" applyAlignment="1">
      <alignment horizontal="center"/>
    </xf>
    <xf numFmtId="166" fontId="20" fillId="3" borderId="1" xfId="0" applyNumberFormat="1" applyFont="1" applyFill="1" applyBorder="1" applyAlignment="1">
      <alignment horizontal="center"/>
    </xf>
    <xf numFmtId="166" fontId="15" fillId="3" borderId="1" xfId="0" applyNumberFormat="1" applyFont="1" applyFill="1" applyBorder="1" applyAlignment="1">
      <alignment horizontal="center"/>
    </xf>
    <xf numFmtId="164" fontId="11" fillId="6" borderId="1" xfId="0" applyFont="1" applyFill="1" applyBorder="1" applyAlignment="1">
      <alignment vertical="center"/>
    </xf>
    <xf numFmtId="164" fontId="20" fillId="0" borderId="0" xfId="0" applyFont="1" applyAlignment="1">
      <alignment horizontal="justify" vertical="center" wrapText="1"/>
    </xf>
    <xf numFmtId="164" fontId="11" fillId="0" borderId="0" xfId="0" applyFont="1" applyAlignment="1">
      <alignment vertical="center"/>
    </xf>
    <xf numFmtId="166" fontId="11" fillId="0" borderId="0" xfId="0" applyNumberFormat="1" applyFont="1" applyAlignment="1">
      <alignment horizontal="center" vertical="center"/>
    </xf>
    <xf numFmtId="164" fontId="3" fillId="7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11" fillId="6" borderId="1" xfId="0" applyFont="1" applyFill="1" applyBorder="1" applyAlignment="1">
      <alignment horizontal="center" vertical="center"/>
    </xf>
    <xf numFmtId="166" fontId="11" fillId="0" borderId="0" xfId="0" applyNumberFormat="1" applyFont="1" applyAlignment="1">
      <alignment vertical="center"/>
    </xf>
    <xf numFmtId="166" fontId="18" fillId="0" borderId="0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6" borderId="1" xfId="0" applyFont="1" applyFill="1" applyBorder="1" applyAlignment="1">
      <alignment/>
    </xf>
    <xf numFmtId="164" fontId="24" fillId="7" borderId="1" xfId="0" applyFont="1" applyFill="1" applyBorder="1" applyAlignment="1">
      <alignment horizontal="center" vertical="center"/>
    </xf>
    <xf numFmtId="164" fontId="25" fillId="2" borderId="1" xfId="0" applyFont="1" applyFill="1" applyBorder="1" applyAlignment="1">
      <alignment horizontal="center" vertical="center" shrinkToFit="1"/>
    </xf>
    <xf numFmtId="164" fontId="26" fillId="0" borderId="1" xfId="0" applyFont="1" applyFill="1" applyBorder="1" applyAlignment="1">
      <alignment horizontal="center" vertical="center" shrinkToFit="1"/>
    </xf>
    <xf numFmtId="164" fontId="27" fillId="0" borderId="1" xfId="0" applyFont="1" applyBorder="1" applyAlignment="1">
      <alignment horizontal="center" vertical="center" shrinkToFit="1"/>
    </xf>
    <xf numFmtId="164" fontId="28" fillId="0" borderId="0" xfId="0" applyFont="1" applyBorder="1" applyAlignment="1">
      <alignment horizontal="center" vertical="center" shrinkToFit="1"/>
    </xf>
    <xf numFmtId="164" fontId="19" fillId="8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9" fontId="29" fillId="0" borderId="1" xfId="0" applyNumberFormat="1" applyFont="1" applyBorder="1" applyAlignment="1">
      <alignment horizontal="center" vertical="center"/>
    </xf>
    <xf numFmtId="170" fontId="29" fillId="0" borderId="1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DDDDDD"/>
      <rgbColor rgb="004700B8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2990850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0</xdr:rowOff>
    </xdr:from>
    <xdr:to>
      <xdr:col>5</xdr:col>
      <xdr:colOff>342900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30194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0</xdr:rowOff>
    </xdr:from>
    <xdr:to>
      <xdr:col>2</xdr:col>
      <xdr:colOff>790575</xdr:colOff>
      <xdr:row>3</xdr:row>
      <xdr:rowOff>76200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2990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="160" zoomScaleNormal="160" zoomScaleSheetLayoutView="120" workbookViewId="0" topLeftCell="A1">
      <selection activeCell="A5" sqref="A5"/>
    </sheetView>
  </sheetViews>
  <sheetFormatPr defaultColWidth="11.421875" defaultRowHeight="12.75"/>
  <cols>
    <col min="1" max="1" width="53.57421875" style="1" customWidth="1"/>
    <col min="2" max="2" width="7.28125" style="2" customWidth="1"/>
    <col min="3" max="3" width="15.421875" style="3" customWidth="1"/>
    <col min="4" max="4" width="12.421875" style="1" customWidth="1"/>
    <col min="5" max="5" width="8.7109375" style="4" customWidth="1"/>
    <col min="6" max="6" width="8.28125" style="2" customWidth="1"/>
    <col min="7" max="7" width="11.140625" style="5" customWidth="1"/>
  </cols>
  <sheetData>
    <row r="1" spans="1:7" s="4" customFormat="1" ht="23.25" customHeight="1">
      <c r="A1" s="6"/>
      <c r="B1" s="6"/>
      <c r="C1" s="6"/>
      <c r="D1" s="6"/>
      <c r="E1" s="6"/>
      <c r="F1" s="6"/>
      <c r="G1" s="6"/>
    </row>
    <row r="2" spans="1:7" s="4" customFormat="1" ht="23.25" customHeight="1">
      <c r="A2" s="6"/>
      <c r="B2" s="6"/>
      <c r="C2" s="6"/>
      <c r="D2" s="6"/>
      <c r="E2" s="6"/>
      <c r="F2" s="6"/>
      <c r="G2" s="6"/>
    </row>
    <row r="3" spans="1:7" s="4" customFormat="1" ht="23.25" customHeight="1">
      <c r="A3" s="6"/>
      <c r="B3" s="6"/>
      <c r="C3" s="6"/>
      <c r="D3" s="6"/>
      <c r="E3" s="6"/>
      <c r="F3" s="6"/>
      <c r="G3" s="6"/>
    </row>
    <row r="4" spans="1:7" s="4" customFormat="1" ht="23.25" customHeight="1">
      <c r="A4" s="6"/>
      <c r="B4" s="6"/>
      <c r="C4" s="6"/>
      <c r="D4" s="6"/>
      <c r="E4" s="6"/>
      <c r="F4" s="6"/>
      <c r="G4" s="6"/>
    </row>
    <row r="5" spans="1:7" s="4" customFormat="1" ht="23.25" customHeight="1">
      <c r="A5" s="7" t="s">
        <v>0</v>
      </c>
      <c r="B5" s="7"/>
      <c r="C5" s="7"/>
      <c r="D5" s="7"/>
      <c r="E5" s="7"/>
      <c r="F5" s="7"/>
      <c r="G5" s="7"/>
    </row>
    <row r="6" spans="1:7" s="9" customFormat="1" ht="23.25" customHeight="1">
      <c r="A6" s="8" t="s">
        <v>1</v>
      </c>
      <c r="B6" s="8"/>
      <c r="C6" s="8"/>
      <c r="D6" s="8"/>
      <c r="E6" s="8"/>
      <c r="F6" s="8"/>
      <c r="G6" s="8"/>
    </row>
    <row r="7" spans="1:7" s="13" customFormat="1" ht="34.5">
      <c r="A7" s="10" t="s">
        <v>2</v>
      </c>
      <c r="B7" s="10" t="s">
        <v>3</v>
      </c>
      <c r="C7" s="10" t="s">
        <v>4</v>
      </c>
      <c r="D7" s="11" t="s">
        <v>5</v>
      </c>
      <c r="E7" s="11" t="s">
        <v>6</v>
      </c>
      <c r="F7" s="11" t="s">
        <v>7</v>
      </c>
      <c r="G7" s="12" t="s">
        <v>8</v>
      </c>
    </row>
    <row r="8" spans="1:7" s="21" customFormat="1" ht="12.75">
      <c r="A8" s="14" t="s">
        <v>9</v>
      </c>
      <c r="B8" s="15">
        <v>5</v>
      </c>
      <c r="C8" s="16" t="s">
        <v>10</v>
      </c>
      <c r="D8" s="17" t="s">
        <v>11</v>
      </c>
      <c r="E8" s="18">
        <v>40</v>
      </c>
      <c r="F8" s="19">
        <v>220</v>
      </c>
      <c r="G8" s="20">
        <f>QS5!C9</f>
        <v>3498.92</v>
      </c>
    </row>
    <row r="9" spans="1:7" s="21" customFormat="1" ht="12.75" customHeight="1">
      <c r="A9" s="22" t="s">
        <v>12</v>
      </c>
      <c r="B9" s="23">
        <v>20</v>
      </c>
      <c r="C9" s="24" t="s">
        <v>10</v>
      </c>
      <c r="D9" s="25" t="s">
        <v>13</v>
      </c>
      <c r="E9" s="26">
        <v>40</v>
      </c>
      <c r="F9" s="26">
        <v>220</v>
      </c>
      <c r="G9" s="27">
        <f>G11/120*220</f>
        <v>11248.14</v>
      </c>
    </row>
    <row r="10" spans="1:7" s="21" customFormat="1" ht="12.75">
      <c r="A10" s="22"/>
      <c r="B10" s="23"/>
      <c r="C10" s="24"/>
      <c r="D10" s="25"/>
      <c r="E10" s="26">
        <v>30</v>
      </c>
      <c r="F10" s="26">
        <v>180</v>
      </c>
      <c r="G10" s="27">
        <f>G11/120*180</f>
        <v>9203.03</v>
      </c>
    </row>
    <row r="11" spans="1:7" s="21" customFormat="1" ht="12.75">
      <c r="A11" s="22"/>
      <c r="B11" s="23"/>
      <c r="C11" s="24"/>
      <c r="D11" s="25"/>
      <c r="E11" s="26">
        <v>20</v>
      </c>
      <c r="F11" s="26">
        <v>120</v>
      </c>
      <c r="G11" s="28">
        <f>QS5!$C$28</f>
        <v>6135.35</v>
      </c>
    </row>
    <row r="12" spans="1:7" s="33" customFormat="1" ht="23.25">
      <c r="A12" s="29" t="s">
        <v>14</v>
      </c>
      <c r="B12" s="15">
        <v>200</v>
      </c>
      <c r="C12" s="30" t="s">
        <v>15</v>
      </c>
      <c r="D12" s="31" t="s">
        <v>16</v>
      </c>
      <c r="E12" s="18">
        <v>40</v>
      </c>
      <c r="F12" s="19">
        <v>220</v>
      </c>
      <c r="G12" s="32">
        <f>QS1!$D10</f>
        <v>1550</v>
      </c>
    </row>
    <row r="13" spans="1:7" s="33" customFormat="1" ht="12.75">
      <c r="A13" s="30" t="s">
        <v>17</v>
      </c>
      <c r="B13" s="15">
        <v>20</v>
      </c>
      <c r="C13" s="30" t="s">
        <v>15</v>
      </c>
      <c r="D13" s="17" t="s">
        <v>18</v>
      </c>
      <c r="E13" s="18">
        <v>40</v>
      </c>
      <c r="F13" s="19">
        <v>220</v>
      </c>
      <c r="G13" s="34">
        <f>QS2!C20</f>
        <v>2510.62</v>
      </c>
    </row>
    <row r="14" spans="1:7" s="21" customFormat="1" ht="12.75">
      <c r="A14" s="14" t="s">
        <v>19</v>
      </c>
      <c r="B14" s="15">
        <v>250</v>
      </c>
      <c r="C14" s="16" t="s">
        <v>20</v>
      </c>
      <c r="D14" s="17" t="s">
        <v>21</v>
      </c>
      <c r="E14" s="35">
        <v>40</v>
      </c>
      <c r="F14" s="36">
        <v>200</v>
      </c>
      <c r="G14" s="20">
        <f>QS1!C9</f>
        <v>1288.99</v>
      </c>
    </row>
    <row r="15" spans="1:7" s="21" customFormat="1" ht="12.75">
      <c r="A15" s="14" t="s">
        <v>22</v>
      </c>
      <c r="B15" s="15">
        <v>5</v>
      </c>
      <c r="C15" s="16" t="s">
        <v>20</v>
      </c>
      <c r="D15" s="17" t="s">
        <v>23</v>
      </c>
      <c r="E15" s="18">
        <v>30</v>
      </c>
      <c r="F15" s="19">
        <v>180</v>
      </c>
      <c r="G15" s="20">
        <f>QS1!C11</f>
        <v>1367.48</v>
      </c>
    </row>
    <row r="16" spans="1:7" s="21" customFormat="1" ht="12.75">
      <c r="A16" s="14" t="s">
        <v>24</v>
      </c>
      <c r="B16" s="15">
        <v>400</v>
      </c>
      <c r="C16" s="16" t="s">
        <v>20</v>
      </c>
      <c r="D16" s="17" t="s">
        <v>21</v>
      </c>
      <c r="E16" s="18">
        <v>44</v>
      </c>
      <c r="F16" s="19">
        <v>220</v>
      </c>
      <c r="G16" s="20">
        <f>QS1!C9</f>
        <v>1288.99</v>
      </c>
    </row>
    <row r="17" spans="1:7" s="21" customFormat="1" ht="12.75">
      <c r="A17" s="14" t="s">
        <v>25</v>
      </c>
      <c r="B17" s="15">
        <v>180</v>
      </c>
      <c r="C17" s="16" t="s">
        <v>20</v>
      </c>
      <c r="D17" s="17" t="s">
        <v>26</v>
      </c>
      <c r="E17" s="18">
        <v>44</v>
      </c>
      <c r="F17" s="19">
        <v>220</v>
      </c>
      <c r="G17" s="20">
        <f>QS1!C16</f>
        <v>1585.24</v>
      </c>
    </row>
    <row r="18" spans="1:7" s="21" customFormat="1" ht="12.75">
      <c r="A18" s="14" t="s">
        <v>27</v>
      </c>
      <c r="B18" s="15">
        <v>10</v>
      </c>
      <c r="C18" s="16" t="s">
        <v>20</v>
      </c>
      <c r="D18" s="17" t="s">
        <v>23</v>
      </c>
      <c r="E18" s="18">
        <v>40</v>
      </c>
      <c r="F18" s="19">
        <v>220</v>
      </c>
      <c r="G18" s="20">
        <f>QS1!C11</f>
        <v>1367.48</v>
      </c>
    </row>
    <row r="19" spans="1:7" s="21" customFormat="1" ht="12.75">
      <c r="A19" s="14" t="s">
        <v>28</v>
      </c>
      <c r="B19" s="15">
        <v>2</v>
      </c>
      <c r="C19" s="16" t="s">
        <v>20</v>
      </c>
      <c r="D19" s="17" t="s">
        <v>23</v>
      </c>
      <c r="E19" s="18">
        <v>40</v>
      </c>
      <c r="F19" s="19">
        <v>220</v>
      </c>
      <c r="G19" s="20">
        <f>QS1!C11</f>
        <v>1367.48</v>
      </c>
    </row>
    <row r="20" spans="1:7" s="21" customFormat="1" ht="12.75">
      <c r="A20" s="14" t="s">
        <v>29</v>
      </c>
      <c r="B20" s="15">
        <v>140</v>
      </c>
      <c r="C20" s="16" t="s">
        <v>20</v>
      </c>
      <c r="D20" s="17" t="s">
        <v>30</v>
      </c>
      <c r="E20" s="18">
        <v>40</v>
      </c>
      <c r="F20" s="19">
        <v>220</v>
      </c>
      <c r="G20" s="20">
        <f>QS1!C13</f>
        <v>1450.74</v>
      </c>
    </row>
    <row r="21" spans="1:7" s="21" customFormat="1" ht="12.75">
      <c r="A21" s="14" t="s">
        <v>31</v>
      </c>
      <c r="B21" s="15">
        <v>150</v>
      </c>
      <c r="C21" s="16" t="s">
        <v>20</v>
      </c>
      <c r="D21" s="17" t="s">
        <v>32</v>
      </c>
      <c r="E21" s="18">
        <v>44</v>
      </c>
      <c r="F21" s="19">
        <v>220</v>
      </c>
      <c r="G21" s="20">
        <f>QS1!C18</f>
        <v>1681.8</v>
      </c>
    </row>
    <row r="22" spans="1:7" s="21" customFormat="1" ht="12.75">
      <c r="A22" s="14" t="s">
        <v>33</v>
      </c>
      <c r="B22" s="15">
        <v>90</v>
      </c>
      <c r="C22" s="16" t="s">
        <v>20</v>
      </c>
      <c r="D22" s="17" t="s">
        <v>21</v>
      </c>
      <c r="E22" s="18">
        <v>40</v>
      </c>
      <c r="F22" s="19">
        <v>220</v>
      </c>
      <c r="G22" s="20">
        <f>QS1!C9</f>
        <v>1288.99</v>
      </c>
    </row>
    <row r="23" spans="1:7" s="21" customFormat="1" ht="12.75">
      <c r="A23" s="14" t="s">
        <v>34</v>
      </c>
      <c r="B23" s="15">
        <v>50</v>
      </c>
      <c r="C23" s="16" t="s">
        <v>20</v>
      </c>
      <c r="D23" s="17" t="s">
        <v>21</v>
      </c>
      <c r="E23" s="18">
        <v>44</v>
      </c>
      <c r="F23" s="19">
        <v>220</v>
      </c>
      <c r="G23" s="20">
        <f>QS1!C9</f>
        <v>1288.99</v>
      </c>
    </row>
    <row r="24" spans="1:7" s="21" customFormat="1" ht="12.75">
      <c r="A24" s="14" t="s">
        <v>35</v>
      </c>
      <c r="B24" s="15">
        <v>4</v>
      </c>
      <c r="C24" s="37" t="s">
        <v>36</v>
      </c>
      <c r="D24" s="17" t="s">
        <v>21</v>
      </c>
      <c r="E24" s="18">
        <v>44</v>
      </c>
      <c r="F24" s="19">
        <v>220</v>
      </c>
      <c r="G24" s="20">
        <f>QS1!C9</f>
        <v>1288.99</v>
      </c>
    </row>
    <row r="25" spans="1:7" s="21" customFormat="1" ht="12.75">
      <c r="A25" s="14" t="s">
        <v>37</v>
      </c>
      <c r="B25" s="15">
        <v>50</v>
      </c>
      <c r="C25" s="16" t="s">
        <v>10</v>
      </c>
      <c r="D25" s="17" t="s">
        <v>11</v>
      </c>
      <c r="E25" s="18">
        <v>40</v>
      </c>
      <c r="F25" s="19">
        <v>220</v>
      </c>
      <c r="G25" s="20">
        <f>QS5!C9</f>
        <v>3498.92</v>
      </c>
    </row>
    <row r="26" spans="1:7" s="21" customFormat="1" ht="12.75">
      <c r="A26" s="14" t="s">
        <v>38</v>
      </c>
      <c r="B26" s="15">
        <v>7</v>
      </c>
      <c r="C26" s="16" t="s">
        <v>10</v>
      </c>
      <c r="D26" s="17" t="s">
        <v>11</v>
      </c>
      <c r="E26" s="18">
        <v>40</v>
      </c>
      <c r="F26" s="19">
        <v>220</v>
      </c>
      <c r="G26" s="20">
        <f>QS5!C9</f>
        <v>3498.92</v>
      </c>
    </row>
    <row r="27" spans="1:7" s="21" customFormat="1" ht="12.75" customHeight="1">
      <c r="A27" s="14" t="s">
        <v>39</v>
      </c>
      <c r="B27" s="15">
        <v>15</v>
      </c>
      <c r="C27" s="16" t="s">
        <v>10</v>
      </c>
      <c r="D27" s="38" t="s">
        <v>13</v>
      </c>
      <c r="E27" s="18">
        <v>40</v>
      </c>
      <c r="F27" s="19">
        <v>220</v>
      </c>
      <c r="G27" s="39">
        <f>G28/180*220</f>
        <v>7498.76</v>
      </c>
    </row>
    <row r="28" spans="1:7" s="21" customFormat="1" ht="12.75">
      <c r="A28" s="14"/>
      <c r="B28" s="15"/>
      <c r="C28" s="16"/>
      <c r="D28" s="38"/>
      <c r="E28" s="40">
        <v>30</v>
      </c>
      <c r="F28" s="41">
        <v>180</v>
      </c>
      <c r="G28" s="42">
        <f>QS5!C28</f>
        <v>6135.35</v>
      </c>
    </row>
    <row r="29" spans="1:7" s="21" customFormat="1" ht="12.75">
      <c r="A29" s="14" t="s">
        <v>40</v>
      </c>
      <c r="B29" s="15">
        <v>20</v>
      </c>
      <c r="C29" s="16" t="s">
        <v>10</v>
      </c>
      <c r="D29" s="17" t="s">
        <v>41</v>
      </c>
      <c r="E29" s="18">
        <v>40</v>
      </c>
      <c r="F29" s="19">
        <v>220</v>
      </c>
      <c r="G29" s="20">
        <f>QS5!C13</f>
        <v>3938.06</v>
      </c>
    </row>
    <row r="30" spans="1:7" s="21" customFormat="1" ht="12.75" customHeight="1">
      <c r="A30" s="14" t="s">
        <v>42</v>
      </c>
      <c r="B30" s="15">
        <v>23</v>
      </c>
      <c r="C30" s="30" t="s">
        <v>15</v>
      </c>
      <c r="D30" s="38" t="s">
        <v>43</v>
      </c>
      <c r="E30" s="40">
        <v>40</v>
      </c>
      <c r="F30" s="41">
        <v>220</v>
      </c>
      <c r="G30" s="42">
        <f>QS2!C9</f>
        <v>1813.71</v>
      </c>
    </row>
    <row r="31" spans="1:7" s="21" customFormat="1" ht="12.75">
      <c r="A31" s="14"/>
      <c r="B31" s="15"/>
      <c r="C31" s="30"/>
      <c r="D31" s="38"/>
      <c r="E31" s="18">
        <v>30</v>
      </c>
      <c r="F31" s="19">
        <v>180</v>
      </c>
      <c r="G31" s="39">
        <f>G30/220*180</f>
        <v>1483.94</v>
      </c>
    </row>
    <row r="32" spans="1:7" s="21" customFormat="1" ht="12.75">
      <c r="A32" s="14"/>
      <c r="B32" s="15"/>
      <c r="C32" s="30"/>
      <c r="D32" s="38"/>
      <c r="E32" s="18">
        <v>20</v>
      </c>
      <c r="F32" s="19">
        <v>120</v>
      </c>
      <c r="G32" s="39">
        <f>G30/220*120</f>
        <v>989.3</v>
      </c>
    </row>
    <row r="33" spans="1:7" s="21" customFormat="1" ht="12.75" customHeight="1">
      <c r="A33" s="43" t="s">
        <v>44</v>
      </c>
      <c r="B33" s="23">
        <v>230</v>
      </c>
      <c r="C33" s="44" t="s">
        <v>15</v>
      </c>
      <c r="D33" s="45" t="s">
        <v>18</v>
      </c>
      <c r="E33" s="46">
        <v>40</v>
      </c>
      <c r="F33" s="47">
        <v>220</v>
      </c>
      <c r="G33" s="48">
        <f>QS2!C20</f>
        <v>2510.62</v>
      </c>
    </row>
    <row r="34" spans="1:7" s="21" customFormat="1" ht="12.75">
      <c r="A34" s="43"/>
      <c r="B34" s="23"/>
      <c r="C34" s="44"/>
      <c r="D34" s="45"/>
      <c r="E34" s="49">
        <v>30</v>
      </c>
      <c r="F34" s="50">
        <v>180</v>
      </c>
      <c r="G34" s="27">
        <f>G33/220*180</f>
        <v>2054.14</v>
      </c>
    </row>
    <row r="35" spans="1:7" s="21" customFormat="1" ht="12.75">
      <c r="A35" s="43"/>
      <c r="B35" s="23"/>
      <c r="C35" s="44"/>
      <c r="D35" s="45"/>
      <c r="E35" s="49">
        <v>20</v>
      </c>
      <c r="F35" s="50">
        <v>120</v>
      </c>
      <c r="G35" s="27">
        <f>G33/220*120</f>
        <v>1369.43</v>
      </c>
    </row>
    <row r="36" spans="1:7" s="21" customFormat="1" ht="12.75" customHeight="1">
      <c r="A36" s="14" t="s">
        <v>45</v>
      </c>
      <c r="B36" s="15">
        <v>400</v>
      </c>
      <c r="C36" s="30" t="s">
        <v>15</v>
      </c>
      <c r="D36" s="38" t="s">
        <v>46</v>
      </c>
      <c r="E36" s="40">
        <v>40</v>
      </c>
      <c r="F36" s="41">
        <v>220</v>
      </c>
      <c r="G36" s="42">
        <f>QS2!C15</f>
        <v>2165.64</v>
      </c>
    </row>
    <row r="37" spans="1:7" s="21" customFormat="1" ht="12.75">
      <c r="A37" s="14"/>
      <c r="B37" s="15"/>
      <c r="C37" s="30"/>
      <c r="D37" s="38"/>
      <c r="E37" s="18">
        <v>30</v>
      </c>
      <c r="F37" s="19">
        <v>180</v>
      </c>
      <c r="G37" s="39">
        <f>G36/220*180</f>
        <v>1771.89</v>
      </c>
    </row>
    <row r="38" spans="1:7" s="21" customFormat="1" ht="12.75">
      <c r="A38" s="14"/>
      <c r="B38" s="15"/>
      <c r="C38" s="30"/>
      <c r="D38" s="38"/>
      <c r="E38" s="18">
        <v>20</v>
      </c>
      <c r="F38" s="19">
        <v>120</v>
      </c>
      <c r="G38" s="39">
        <f>G36/220*120</f>
        <v>1181.26</v>
      </c>
    </row>
    <row r="39" spans="1:7" s="21" customFormat="1" ht="12.75" customHeight="1">
      <c r="A39" s="14" t="s">
        <v>47</v>
      </c>
      <c r="B39" s="15">
        <v>33</v>
      </c>
      <c r="C39" s="30" t="s">
        <v>15</v>
      </c>
      <c r="D39" s="38" t="s">
        <v>43</v>
      </c>
      <c r="E39" s="40">
        <v>40</v>
      </c>
      <c r="F39" s="41">
        <v>220</v>
      </c>
      <c r="G39" s="42">
        <f>QS2!C9</f>
        <v>1813.71</v>
      </c>
    </row>
    <row r="40" spans="1:7" s="21" customFormat="1" ht="12.75">
      <c r="A40" s="14"/>
      <c r="B40" s="15"/>
      <c r="C40" s="30"/>
      <c r="D40" s="38"/>
      <c r="E40" s="18">
        <v>30</v>
      </c>
      <c r="F40" s="19">
        <v>180</v>
      </c>
      <c r="G40" s="39">
        <f>G39/220*180</f>
        <v>1483.94</v>
      </c>
    </row>
    <row r="41" spans="1:7" s="21" customFormat="1" ht="12.75">
      <c r="A41" s="14"/>
      <c r="B41" s="15"/>
      <c r="C41" s="30"/>
      <c r="D41" s="38"/>
      <c r="E41" s="18">
        <v>20</v>
      </c>
      <c r="F41" s="19">
        <v>120</v>
      </c>
      <c r="G41" s="39">
        <f>G39/220*120</f>
        <v>989.3</v>
      </c>
    </row>
    <row r="42" spans="1:7" s="21" customFormat="1" ht="12.75" customHeight="1">
      <c r="A42" s="51" t="s">
        <v>48</v>
      </c>
      <c r="B42" s="15">
        <v>50</v>
      </c>
      <c r="C42" s="30" t="s">
        <v>15</v>
      </c>
      <c r="D42" s="38" t="s">
        <v>18</v>
      </c>
      <c r="E42" s="40">
        <v>40</v>
      </c>
      <c r="F42" s="41">
        <v>220</v>
      </c>
      <c r="G42" s="42">
        <f>QS2!C20</f>
        <v>2510.62</v>
      </c>
    </row>
    <row r="43" spans="1:7" s="21" customFormat="1" ht="12.75">
      <c r="A43" s="51"/>
      <c r="B43" s="15"/>
      <c r="C43" s="30"/>
      <c r="D43" s="38"/>
      <c r="E43" s="18">
        <v>30</v>
      </c>
      <c r="F43" s="19">
        <v>180</v>
      </c>
      <c r="G43" s="39">
        <f>G42/220*180</f>
        <v>2054.14</v>
      </c>
    </row>
    <row r="44" spans="1:7" s="21" customFormat="1" ht="12.75">
      <c r="A44" s="51"/>
      <c r="B44" s="15"/>
      <c r="C44" s="30"/>
      <c r="D44" s="38"/>
      <c r="E44" s="18">
        <v>20</v>
      </c>
      <c r="F44" s="19">
        <v>120</v>
      </c>
      <c r="G44" s="39">
        <f>G42/220*120</f>
        <v>1369.43</v>
      </c>
    </row>
    <row r="45" spans="1:7" s="21" customFormat="1" ht="12.75" customHeight="1">
      <c r="A45" s="14" t="s">
        <v>49</v>
      </c>
      <c r="B45" s="15">
        <v>2</v>
      </c>
      <c r="C45" s="30" t="s">
        <v>15</v>
      </c>
      <c r="D45" s="38" t="s">
        <v>43</v>
      </c>
      <c r="E45" s="40">
        <v>40</v>
      </c>
      <c r="F45" s="41">
        <v>220</v>
      </c>
      <c r="G45" s="42">
        <f>QS2!C9</f>
        <v>1813.71</v>
      </c>
    </row>
    <row r="46" spans="1:7" s="21" customFormat="1" ht="12.75">
      <c r="A46" s="14"/>
      <c r="B46" s="15"/>
      <c r="C46" s="30"/>
      <c r="D46" s="38"/>
      <c r="E46" s="18">
        <v>30</v>
      </c>
      <c r="F46" s="19">
        <v>180</v>
      </c>
      <c r="G46" s="39">
        <f>G45/220*180</f>
        <v>1483.94</v>
      </c>
    </row>
    <row r="47" spans="1:7" s="21" customFormat="1" ht="12.75">
      <c r="A47" s="14"/>
      <c r="B47" s="15"/>
      <c r="C47" s="30"/>
      <c r="D47" s="38"/>
      <c r="E47" s="18">
        <v>20</v>
      </c>
      <c r="F47" s="19">
        <v>120</v>
      </c>
      <c r="G47" s="39">
        <f>G45/220*120</f>
        <v>989.3</v>
      </c>
    </row>
    <row r="48" spans="1:7" s="21" customFormat="1" ht="12.75" customHeight="1">
      <c r="A48" s="14" t="s">
        <v>50</v>
      </c>
      <c r="B48" s="15">
        <v>180</v>
      </c>
      <c r="C48" s="30" t="s">
        <v>15</v>
      </c>
      <c r="D48" s="38" t="s">
        <v>43</v>
      </c>
      <c r="E48" s="40">
        <v>40</v>
      </c>
      <c r="F48" s="41">
        <v>220</v>
      </c>
      <c r="G48" s="42">
        <f>QS2!C9</f>
        <v>1813.71</v>
      </c>
    </row>
    <row r="49" spans="1:7" s="21" customFormat="1" ht="12.75">
      <c r="A49" s="14"/>
      <c r="B49" s="15"/>
      <c r="C49" s="30"/>
      <c r="D49" s="38"/>
      <c r="E49" s="18">
        <v>30</v>
      </c>
      <c r="F49" s="19">
        <v>180</v>
      </c>
      <c r="G49" s="39">
        <f>G48/220*180</f>
        <v>1483.94</v>
      </c>
    </row>
    <row r="50" spans="1:7" s="21" customFormat="1" ht="12.75">
      <c r="A50" s="14"/>
      <c r="B50" s="15"/>
      <c r="C50" s="30"/>
      <c r="D50" s="38"/>
      <c r="E50" s="18">
        <v>20</v>
      </c>
      <c r="F50" s="19">
        <v>120</v>
      </c>
      <c r="G50" s="39">
        <f>G48/220*120</f>
        <v>989.3</v>
      </c>
    </row>
    <row r="51" spans="1:7" s="21" customFormat="1" ht="12.75" customHeight="1">
      <c r="A51" s="14" t="s">
        <v>51</v>
      </c>
      <c r="B51" s="15">
        <v>125</v>
      </c>
      <c r="C51" s="30" t="s">
        <v>15</v>
      </c>
      <c r="D51" s="38" t="s">
        <v>43</v>
      </c>
      <c r="E51" s="40">
        <v>40</v>
      </c>
      <c r="F51" s="41">
        <v>220</v>
      </c>
      <c r="G51" s="42">
        <f>QS2!C9</f>
        <v>1813.71</v>
      </c>
    </row>
    <row r="52" spans="1:7" s="21" customFormat="1" ht="12.75">
      <c r="A52" s="14"/>
      <c r="B52" s="15"/>
      <c r="C52" s="30"/>
      <c r="D52" s="38"/>
      <c r="E52" s="18">
        <v>30</v>
      </c>
      <c r="F52" s="19">
        <v>180</v>
      </c>
      <c r="G52" s="39">
        <f>G51/220*180</f>
        <v>1483.94</v>
      </c>
    </row>
    <row r="53" spans="1:7" s="21" customFormat="1" ht="12.75">
      <c r="A53" s="14"/>
      <c r="B53" s="15"/>
      <c r="C53" s="30"/>
      <c r="D53" s="38"/>
      <c r="E53" s="18">
        <v>20</v>
      </c>
      <c r="F53" s="19">
        <v>120</v>
      </c>
      <c r="G53" s="39">
        <f>G51/220*120</f>
        <v>989.3</v>
      </c>
    </row>
    <row r="54" spans="1:7" s="21" customFormat="1" ht="12.75">
      <c r="A54" s="14" t="s">
        <v>52</v>
      </c>
      <c r="B54" s="15">
        <v>125</v>
      </c>
      <c r="C54" s="37" t="s">
        <v>15</v>
      </c>
      <c r="D54" s="17" t="s">
        <v>43</v>
      </c>
      <c r="E54" s="18">
        <v>30</v>
      </c>
      <c r="F54" s="19">
        <v>180</v>
      </c>
      <c r="G54" s="20">
        <f>QS2!C9</f>
        <v>1813.71</v>
      </c>
    </row>
    <row r="55" spans="1:7" s="21" customFormat="1" ht="12.75" customHeight="1">
      <c r="A55" s="14" t="s">
        <v>53</v>
      </c>
      <c r="B55" s="15">
        <v>6</v>
      </c>
      <c r="C55" s="16" t="s">
        <v>54</v>
      </c>
      <c r="D55" s="38" t="s">
        <v>55</v>
      </c>
      <c r="E55" s="40">
        <v>40</v>
      </c>
      <c r="F55" s="41">
        <v>220</v>
      </c>
      <c r="G55" s="42">
        <f>QS3!C21</f>
        <v>2997.76</v>
      </c>
    </row>
    <row r="56" spans="1:7" s="21" customFormat="1" ht="12.75">
      <c r="A56" s="14"/>
      <c r="B56" s="15"/>
      <c r="C56" s="16"/>
      <c r="D56" s="38"/>
      <c r="E56" s="18">
        <v>30</v>
      </c>
      <c r="F56" s="19">
        <v>180</v>
      </c>
      <c r="G56" s="39">
        <f>G55/220*180</f>
        <v>2452.71</v>
      </c>
    </row>
    <row r="57" spans="1:7" s="21" customFormat="1" ht="12.75">
      <c r="A57" s="14"/>
      <c r="B57" s="15"/>
      <c r="C57" s="16"/>
      <c r="D57" s="38"/>
      <c r="E57" s="18">
        <v>20</v>
      </c>
      <c r="F57" s="19">
        <v>120</v>
      </c>
      <c r="G57" s="39">
        <f>G55/220*120</f>
        <v>1635.14</v>
      </c>
    </row>
    <row r="58" spans="1:7" s="21" customFormat="1" ht="12.75" customHeight="1">
      <c r="A58" s="14" t="s">
        <v>56</v>
      </c>
      <c r="B58" s="15">
        <v>1</v>
      </c>
      <c r="C58" s="16" t="s">
        <v>54</v>
      </c>
      <c r="D58" s="38" t="s">
        <v>55</v>
      </c>
      <c r="E58" s="40">
        <v>40</v>
      </c>
      <c r="F58" s="41">
        <v>220</v>
      </c>
      <c r="G58" s="42">
        <f>QS3!C21</f>
        <v>2997.76</v>
      </c>
    </row>
    <row r="59" spans="1:7" s="21" customFormat="1" ht="12.75">
      <c r="A59" s="14"/>
      <c r="B59" s="15"/>
      <c r="C59" s="16"/>
      <c r="D59" s="38"/>
      <c r="E59" s="18">
        <v>30</v>
      </c>
      <c r="F59" s="19">
        <v>180</v>
      </c>
      <c r="G59" s="39">
        <f>G58/220*180</f>
        <v>2452.71</v>
      </c>
    </row>
    <row r="60" spans="1:7" s="21" customFormat="1" ht="12.75">
      <c r="A60" s="14"/>
      <c r="B60" s="15"/>
      <c r="C60" s="16"/>
      <c r="D60" s="38"/>
      <c r="E60" s="18">
        <v>20</v>
      </c>
      <c r="F60" s="19">
        <v>120</v>
      </c>
      <c r="G60" s="39">
        <f>G58/220*120</f>
        <v>1635.14</v>
      </c>
    </row>
    <row r="61" spans="1:7" s="21" customFormat="1" ht="12.75" customHeight="1">
      <c r="A61" s="14" t="s">
        <v>57</v>
      </c>
      <c r="B61" s="15">
        <v>10</v>
      </c>
      <c r="C61" s="16" t="s">
        <v>54</v>
      </c>
      <c r="D61" s="38" t="s">
        <v>55</v>
      </c>
      <c r="E61" s="40">
        <v>40</v>
      </c>
      <c r="F61" s="41">
        <v>220</v>
      </c>
      <c r="G61" s="42">
        <f>QS3!C21</f>
        <v>2997.76</v>
      </c>
    </row>
    <row r="62" spans="1:7" s="21" customFormat="1" ht="12.75">
      <c r="A62" s="14"/>
      <c r="B62" s="15"/>
      <c r="C62" s="16"/>
      <c r="D62" s="38"/>
      <c r="E62" s="18">
        <v>30</v>
      </c>
      <c r="F62" s="19">
        <v>180</v>
      </c>
      <c r="G62" s="39">
        <f>G61/220*180</f>
        <v>2452.71</v>
      </c>
    </row>
    <row r="63" spans="1:7" s="21" customFormat="1" ht="12.75">
      <c r="A63" s="14"/>
      <c r="B63" s="15"/>
      <c r="C63" s="16"/>
      <c r="D63" s="38"/>
      <c r="E63" s="18">
        <v>20</v>
      </c>
      <c r="F63" s="19">
        <v>120</v>
      </c>
      <c r="G63" s="39">
        <f>G61/220*120</f>
        <v>1635.14</v>
      </c>
    </row>
    <row r="64" spans="1:7" s="21" customFormat="1" ht="12.75" customHeight="1">
      <c r="A64" s="14" t="s">
        <v>58</v>
      </c>
      <c r="B64" s="15">
        <v>7</v>
      </c>
      <c r="C64" s="16" t="s">
        <v>54</v>
      </c>
      <c r="D64" s="38" t="s">
        <v>55</v>
      </c>
      <c r="E64" s="40">
        <v>40</v>
      </c>
      <c r="F64" s="41">
        <v>220</v>
      </c>
      <c r="G64" s="42">
        <f>QS3!C21</f>
        <v>2997.76</v>
      </c>
    </row>
    <row r="65" spans="1:7" s="21" customFormat="1" ht="12.75">
      <c r="A65" s="14"/>
      <c r="B65" s="15"/>
      <c r="C65" s="16"/>
      <c r="D65" s="38"/>
      <c r="E65" s="18">
        <v>30</v>
      </c>
      <c r="F65" s="19">
        <v>180</v>
      </c>
      <c r="G65" s="39">
        <f>G64/220*180</f>
        <v>2452.71</v>
      </c>
    </row>
    <row r="66" spans="1:7" s="21" customFormat="1" ht="12.75">
      <c r="A66" s="14"/>
      <c r="B66" s="15"/>
      <c r="C66" s="16"/>
      <c r="D66" s="38"/>
      <c r="E66" s="18">
        <v>20</v>
      </c>
      <c r="F66" s="19">
        <v>120</v>
      </c>
      <c r="G66" s="39">
        <f>G64/220*120</f>
        <v>1635.14</v>
      </c>
    </row>
    <row r="67" spans="1:7" s="21" customFormat="1" ht="12.75" customHeight="1">
      <c r="A67" s="14" t="s">
        <v>59</v>
      </c>
      <c r="B67" s="15">
        <v>5</v>
      </c>
      <c r="C67" s="16" t="s">
        <v>54</v>
      </c>
      <c r="D67" s="38" t="s">
        <v>55</v>
      </c>
      <c r="E67" s="40">
        <v>40</v>
      </c>
      <c r="F67" s="41">
        <v>220</v>
      </c>
      <c r="G67" s="42">
        <f>QS3!C21</f>
        <v>2997.76</v>
      </c>
    </row>
    <row r="68" spans="1:7" s="21" customFormat="1" ht="12.75">
      <c r="A68" s="14"/>
      <c r="B68" s="15"/>
      <c r="C68" s="16"/>
      <c r="D68" s="38"/>
      <c r="E68" s="18">
        <v>30</v>
      </c>
      <c r="F68" s="19">
        <v>180</v>
      </c>
      <c r="G68" s="39">
        <f>G67/220*180</f>
        <v>2452.71</v>
      </c>
    </row>
    <row r="69" spans="1:7" s="21" customFormat="1" ht="12.75">
      <c r="A69" s="14"/>
      <c r="B69" s="15"/>
      <c r="C69" s="16"/>
      <c r="D69" s="38"/>
      <c r="E69" s="18">
        <v>20</v>
      </c>
      <c r="F69" s="19">
        <v>120</v>
      </c>
      <c r="G69" s="39">
        <f>G67/220*120</f>
        <v>1635.14</v>
      </c>
    </row>
    <row r="70" spans="1:7" s="21" customFormat="1" ht="12.75" customHeight="1">
      <c r="A70" s="52" t="s">
        <v>60</v>
      </c>
      <c r="B70" s="23">
        <v>10</v>
      </c>
      <c r="C70" s="24" t="s">
        <v>54</v>
      </c>
      <c r="D70" s="45" t="s">
        <v>61</v>
      </c>
      <c r="E70" s="46">
        <v>40</v>
      </c>
      <c r="F70" s="47">
        <v>220</v>
      </c>
      <c r="G70" s="48">
        <f>QS3!C26</f>
        <v>3475.22</v>
      </c>
    </row>
    <row r="71" spans="1:7" s="21" customFormat="1" ht="12.75">
      <c r="A71" s="52"/>
      <c r="B71" s="23"/>
      <c r="C71" s="24"/>
      <c r="D71" s="45"/>
      <c r="E71" s="49">
        <v>30</v>
      </c>
      <c r="F71" s="50">
        <v>180</v>
      </c>
      <c r="G71" s="27">
        <f>G70/220*180</f>
        <v>2843.36</v>
      </c>
    </row>
    <row r="72" spans="1:7" s="21" customFormat="1" ht="12.75">
      <c r="A72" s="52"/>
      <c r="B72" s="23"/>
      <c r="C72" s="24"/>
      <c r="D72" s="45"/>
      <c r="E72" s="49">
        <v>20</v>
      </c>
      <c r="F72" s="50">
        <v>120</v>
      </c>
      <c r="G72" s="27">
        <f>G70/220*120</f>
        <v>1895.57</v>
      </c>
    </row>
    <row r="73" spans="1:7" s="21" customFormat="1" ht="12.75" customHeight="1">
      <c r="A73" s="14" t="s">
        <v>62</v>
      </c>
      <c r="B73" s="15">
        <v>60</v>
      </c>
      <c r="C73" s="16" t="s">
        <v>54</v>
      </c>
      <c r="D73" s="38" t="s">
        <v>55</v>
      </c>
      <c r="E73" s="40">
        <v>40</v>
      </c>
      <c r="F73" s="41">
        <v>220</v>
      </c>
      <c r="G73" s="42">
        <f>QS3!C21</f>
        <v>2997.76</v>
      </c>
    </row>
    <row r="74" spans="1:7" s="21" customFormat="1" ht="12.75">
      <c r="A74" s="14"/>
      <c r="B74" s="15"/>
      <c r="C74" s="16"/>
      <c r="D74" s="38"/>
      <c r="E74" s="18">
        <v>30</v>
      </c>
      <c r="F74" s="19">
        <v>180</v>
      </c>
      <c r="G74" s="39">
        <f>G73/220*180</f>
        <v>2452.71</v>
      </c>
    </row>
    <row r="75" spans="1:7" s="21" customFormat="1" ht="12.75">
      <c r="A75" s="14"/>
      <c r="B75" s="15"/>
      <c r="C75" s="16"/>
      <c r="D75" s="38"/>
      <c r="E75" s="18">
        <v>20</v>
      </c>
      <c r="F75" s="19">
        <v>120</v>
      </c>
      <c r="G75" s="39">
        <f>G73/220*120</f>
        <v>1635.14</v>
      </c>
    </row>
    <row r="76" spans="1:7" s="21" customFormat="1" ht="12.75" customHeight="1">
      <c r="A76" s="51" t="s">
        <v>63</v>
      </c>
      <c r="B76" s="15">
        <v>1</v>
      </c>
      <c r="C76" s="16" t="s">
        <v>54</v>
      </c>
      <c r="D76" s="38" t="s">
        <v>55</v>
      </c>
      <c r="E76" s="40">
        <v>40</v>
      </c>
      <c r="F76" s="41">
        <v>220</v>
      </c>
      <c r="G76" s="42">
        <f>QS3!C21</f>
        <v>2997.76</v>
      </c>
    </row>
    <row r="77" spans="1:7" s="21" customFormat="1" ht="12.75">
      <c r="A77" s="51"/>
      <c r="B77" s="15"/>
      <c r="C77" s="16"/>
      <c r="D77" s="38"/>
      <c r="E77" s="18">
        <v>30</v>
      </c>
      <c r="F77" s="19">
        <v>180</v>
      </c>
      <c r="G77" s="39">
        <f>G76/220*180</f>
        <v>2452.71</v>
      </c>
    </row>
    <row r="78" spans="1:7" s="21" customFormat="1" ht="12.75">
      <c r="A78" s="51"/>
      <c r="B78" s="15"/>
      <c r="C78" s="16"/>
      <c r="D78" s="38"/>
      <c r="E78" s="18">
        <v>20</v>
      </c>
      <c r="F78" s="19">
        <v>120</v>
      </c>
      <c r="G78" s="39">
        <f>G76/220*120</f>
        <v>1635.14</v>
      </c>
    </row>
    <row r="79" spans="1:7" s="21" customFormat="1" ht="12.75" customHeight="1">
      <c r="A79" s="14" t="s">
        <v>64</v>
      </c>
      <c r="B79" s="15">
        <v>7</v>
      </c>
      <c r="C79" s="16" t="s">
        <v>54</v>
      </c>
      <c r="D79" s="38" t="s">
        <v>55</v>
      </c>
      <c r="E79" s="40">
        <v>40</v>
      </c>
      <c r="F79" s="41">
        <v>220</v>
      </c>
      <c r="G79" s="42">
        <f>QS3!C21</f>
        <v>2997.76</v>
      </c>
    </row>
    <row r="80" spans="1:7" s="21" customFormat="1" ht="12.75">
      <c r="A80" s="14"/>
      <c r="B80" s="15"/>
      <c r="C80" s="16"/>
      <c r="D80" s="38"/>
      <c r="E80" s="18">
        <v>30</v>
      </c>
      <c r="F80" s="19">
        <v>180</v>
      </c>
      <c r="G80" s="39">
        <f>G79/220*180</f>
        <v>2452.71</v>
      </c>
    </row>
    <row r="81" spans="1:7" s="21" customFormat="1" ht="12.75">
      <c r="A81" s="14"/>
      <c r="B81" s="15"/>
      <c r="C81" s="16"/>
      <c r="D81" s="38"/>
      <c r="E81" s="18">
        <v>20</v>
      </c>
      <c r="F81" s="19">
        <v>120</v>
      </c>
      <c r="G81" s="39">
        <f>G79/220*120</f>
        <v>1635.14</v>
      </c>
    </row>
    <row r="82" spans="1:7" s="21" customFormat="1" ht="12.75" customHeight="1">
      <c r="A82" s="14" t="s">
        <v>65</v>
      </c>
      <c r="B82" s="15">
        <v>1</v>
      </c>
      <c r="C82" s="16" t="s">
        <v>54</v>
      </c>
      <c r="D82" s="38" t="s">
        <v>55</v>
      </c>
      <c r="E82" s="40">
        <v>40</v>
      </c>
      <c r="F82" s="41">
        <v>220</v>
      </c>
      <c r="G82" s="42">
        <f>QS3!C21</f>
        <v>2997.76</v>
      </c>
    </row>
    <row r="83" spans="1:7" s="21" customFormat="1" ht="12.75">
      <c r="A83" s="14"/>
      <c r="B83" s="15"/>
      <c r="C83" s="16"/>
      <c r="D83" s="38"/>
      <c r="E83" s="18">
        <v>30</v>
      </c>
      <c r="F83" s="19">
        <v>180</v>
      </c>
      <c r="G83" s="39">
        <f>G82/220*180</f>
        <v>2452.71</v>
      </c>
    </row>
    <row r="84" spans="1:7" s="21" customFormat="1" ht="12.75">
      <c r="A84" s="14"/>
      <c r="B84" s="15"/>
      <c r="C84" s="16"/>
      <c r="D84" s="38"/>
      <c r="E84" s="18">
        <v>20</v>
      </c>
      <c r="F84" s="19">
        <v>120</v>
      </c>
      <c r="G84" s="39">
        <f>G82/220*120</f>
        <v>1635.14</v>
      </c>
    </row>
    <row r="85" spans="1:7" s="21" customFormat="1" ht="12.75" customHeight="1">
      <c r="A85" s="52" t="s">
        <v>66</v>
      </c>
      <c r="B85" s="53">
        <v>20</v>
      </c>
      <c r="C85" s="24" t="s">
        <v>10</v>
      </c>
      <c r="D85" s="45" t="s">
        <v>67</v>
      </c>
      <c r="E85" s="49">
        <v>40</v>
      </c>
      <c r="F85" s="49">
        <v>220</v>
      </c>
      <c r="G85" s="27">
        <f>G86/180*220</f>
        <v>4957.6</v>
      </c>
    </row>
    <row r="86" spans="1:7" s="21" customFormat="1" ht="12.75">
      <c r="A86" s="52"/>
      <c r="B86" s="53"/>
      <c r="C86" s="24"/>
      <c r="D86" s="45"/>
      <c r="E86" s="46">
        <v>30</v>
      </c>
      <c r="F86" s="46">
        <v>180</v>
      </c>
      <c r="G86" s="54">
        <f>QS5!C14</f>
        <v>4056.22</v>
      </c>
    </row>
    <row r="87" spans="1:7" s="33" customFormat="1" ht="23.25">
      <c r="A87" s="55" t="s">
        <v>68</v>
      </c>
      <c r="B87" s="56">
        <v>20</v>
      </c>
      <c r="C87" s="57" t="s">
        <v>10</v>
      </c>
      <c r="D87" s="25" t="s">
        <v>69</v>
      </c>
      <c r="E87" s="50">
        <v>30</v>
      </c>
      <c r="F87" s="50">
        <v>180</v>
      </c>
      <c r="G87" s="27">
        <f>QS5!C21</f>
        <v>4988.6</v>
      </c>
    </row>
    <row r="88" spans="1:7" s="33" customFormat="1" ht="13.5" customHeight="1">
      <c r="A88" s="58" t="s">
        <v>70</v>
      </c>
      <c r="B88" s="59">
        <v>40</v>
      </c>
      <c r="C88" s="60" t="s">
        <v>10</v>
      </c>
      <c r="D88" s="17" t="s">
        <v>69</v>
      </c>
      <c r="E88" s="41">
        <v>30</v>
      </c>
      <c r="F88" s="41">
        <v>180</v>
      </c>
      <c r="G88" s="61">
        <f>QS5!C21</f>
        <v>4988.6</v>
      </c>
    </row>
    <row r="89" spans="1:7" s="21" customFormat="1" ht="12.75" customHeight="1">
      <c r="A89" s="14" t="s">
        <v>71</v>
      </c>
      <c r="B89" s="62">
        <v>1</v>
      </c>
      <c r="C89" s="16" t="s">
        <v>10</v>
      </c>
      <c r="D89" s="38" t="s">
        <v>13</v>
      </c>
      <c r="E89" s="18">
        <v>40</v>
      </c>
      <c r="F89" s="18">
        <v>220</v>
      </c>
      <c r="G89" s="39">
        <f>G90/180*220</f>
        <v>7498.76</v>
      </c>
    </row>
    <row r="90" spans="1:7" s="21" customFormat="1" ht="12.75">
      <c r="A90" s="14"/>
      <c r="B90" s="62"/>
      <c r="C90" s="16"/>
      <c r="D90" s="38"/>
      <c r="E90" s="40">
        <v>30</v>
      </c>
      <c r="F90" s="40">
        <v>180</v>
      </c>
      <c r="G90" s="61">
        <f>QS5!C28</f>
        <v>6135.35</v>
      </c>
    </row>
    <row r="91" spans="1:7" s="33" customFormat="1" ht="12.75" customHeight="1">
      <c r="A91" s="14" t="s">
        <v>72</v>
      </c>
      <c r="B91" s="62">
        <v>2</v>
      </c>
      <c r="C91" s="16" t="s">
        <v>10</v>
      </c>
      <c r="D91" s="38" t="s">
        <v>73</v>
      </c>
      <c r="E91" s="18">
        <v>40</v>
      </c>
      <c r="F91" s="18">
        <v>220</v>
      </c>
      <c r="G91" s="39">
        <f>G92/180*220</f>
        <v>6468.48</v>
      </c>
    </row>
    <row r="92" spans="1:7" s="33" customFormat="1" ht="12.75">
      <c r="A92" s="14"/>
      <c r="B92" s="62"/>
      <c r="C92" s="16"/>
      <c r="D92" s="38"/>
      <c r="E92" s="40">
        <v>30</v>
      </c>
      <c r="F92" s="40">
        <v>180</v>
      </c>
      <c r="G92" s="61">
        <f>QS5!C23</f>
        <v>5292.39</v>
      </c>
    </row>
    <row r="93" spans="1:7" s="21" customFormat="1" ht="12.75" customHeight="1">
      <c r="A93" s="14" t="s">
        <v>74</v>
      </c>
      <c r="B93" s="62">
        <v>10</v>
      </c>
      <c r="C93" s="16" t="s">
        <v>10</v>
      </c>
      <c r="D93" s="38" t="s">
        <v>67</v>
      </c>
      <c r="E93" s="18">
        <v>40</v>
      </c>
      <c r="F93" s="18">
        <v>220</v>
      </c>
      <c r="G93" s="39">
        <f>G94/180*220</f>
        <v>4957.6</v>
      </c>
    </row>
    <row r="94" spans="1:7" s="21" customFormat="1" ht="12.75">
      <c r="A94" s="14"/>
      <c r="B94" s="62"/>
      <c r="C94" s="16"/>
      <c r="D94" s="38"/>
      <c r="E94" s="40">
        <v>30</v>
      </c>
      <c r="F94" s="40">
        <v>180</v>
      </c>
      <c r="G94" s="61">
        <f>QS5!C14</f>
        <v>4056.22</v>
      </c>
    </row>
    <row r="95" spans="1:7" s="21" customFormat="1" ht="12.75" customHeight="1">
      <c r="A95" s="14" t="s">
        <v>75</v>
      </c>
      <c r="B95" s="15">
        <v>50</v>
      </c>
      <c r="C95" s="16" t="s">
        <v>10</v>
      </c>
      <c r="D95" s="38" t="s">
        <v>13</v>
      </c>
      <c r="E95" s="18">
        <v>40</v>
      </c>
      <c r="F95" s="18">
        <v>220</v>
      </c>
      <c r="G95" s="39">
        <f>G97/120*220</f>
        <v>11248.14</v>
      </c>
    </row>
    <row r="96" spans="1:7" s="21" customFormat="1" ht="12.75">
      <c r="A96" s="14"/>
      <c r="B96" s="15"/>
      <c r="C96" s="16"/>
      <c r="D96" s="38"/>
      <c r="E96" s="18">
        <v>30</v>
      </c>
      <c r="F96" s="18">
        <v>180</v>
      </c>
      <c r="G96" s="39">
        <f>G97/120*180</f>
        <v>9203.03</v>
      </c>
    </row>
    <row r="97" spans="1:7" s="21" customFormat="1" ht="12.75">
      <c r="A97" s="14"/>
      <c r="B97" s="15"/>
      <c r="C97" s="16"/>
      <c r="D97" s="38"/>
      <c r="E97" s="40">
        <v>20</v>
      </c>
      <c r="F97" s="41">
        <v>120</v>
      </c>
      <c r="G97" s="61">
        <f>QS5!C28</f>
        <v>6135.35</v>
      </c>
    </row>
    <row r="98" spans="1:7" s="21" customFormat="1" ht="12.75">
      <c r="A98" s="14" t="s">
        <v>76</v>
      </c>
      <c r="B98" s="15">
        <v>2</v>
      </c>
      <c r="C98" s="16" t="s">
        <v>10</v>
      </c>
      <c r="D98" s="17" t="s">
        <v>67</v>
      </c>
      <c r="E98" s="18">
        <v>40</v>
      </c>
      <c r="F98" s="19">
        <v>220</v>
      </c>
      <c r="G98" s="39">
        <f>QS5!C14</f>
        <v>4056.22</v>
      </c>
    </row>
    <row r="99" spans="1:7" s="33" customFormat="1" ht="12.75">
      <c r="A99" s="14" t="s">
        <v>77</v>
      </c>
      <c r="B99" s="15">
        <v>8</v>
      </c>
      <c r="C99" s="16" t="s">
        <v>10</v>
      </c>
      <c r="D99" s="17" t="s">
        <v>78</v>
      </c>
      <c r="E99" s="18">
        <v>40</v>
      </c>
      <c r="F99" s="19">
        <v>220</v>
      </c>
      <c r="G99" s="63">
        <f>QS5!C25</f>
        <v>5614.7</v>
      </c>
    </row>
    <row r="100" spans="1:7" s="21" customFormat="1" ht="12.75" customHeight="1">
      <c r="A100" s="14" t="s">
        <v>79</v>
      </c>
      <c r="B100" s="15">
        <v>2</v>
      </c>
      <c r="C100" s="16" t="s">
        <v>80</v>
      </c>
      <c r="D100" s="38" t="s">
        <v>55</v>
      </c>
      <c r="E100" s="40">
        <v>40</v>
      </c>
      <c r="F100" s="41">
        <v>220</v>
      </c>
      <c r="G100" s="61">
        <f>QS3!C21</f>
        <v>2997.76</v>
      </c>
    </row>
    <row r="101" spans="1:7" s="21" customFormat="1" ht="12.75">
      <c r="A101" s="14"/>
      <c r="B101" s="15"/>
      <c r="C101" s="16"/>
      <c r="D101" s="38"/>
      <c r="E101" s="18">
        <v>30</v>
      </c>
      <c r="F101" s="19">
        <v>180</v>
      </c>
      <c r="G101" s="39">
        <f>G100/220*180</f>
        <v>2452.71</v>
      </c>
    </row>
    <row r="102" spans="1:7" s="21" customFormat="1" ht="12.75">
      <c r="A102" s="14"/>
      <c r="B102" s="15"/>
      <c r="C102" s="16"/>
      <c r="D102" s="38"/>
      <c r="E102" s="18">
        <v>20</v>
      </c>
      <c r="F102" s="19">
        <v>120</v>
      </c>
      <c r="G102" s="39">
        <f>G100/220*120</f>
        <v>1635.14</v>
      </c>
    </row>
    <row r="103" spans="1:7" s="21" customFormat="1" ht="12.75">
      <c r="A103" s="14" t="s">
        <v>81</v>
      </c>
      <c r="B103" s="15">
        <v>14</v>
      </c>
      <c r="C103" s="37" t="s">
        <v>36</v>
      </c>
      <c r="D103" s="17" t="s">
        <v>21</v>
      </c>
      <c r="E103" s="18">
        <v>44</v>
      </c>
      <c r="F103" s="19">
        <v>220</v>
      </c>
      <c r="G103" s="39">
        <f>QS1!C9</f>
        <v>1288.99</v>
      </c>
    </row>
    <row r="104" spans="1:7" s="33" customFormat="1" ht="12.75">
      <c r="A104" s="14" t="s">
        <v>82</v>
      </c>
      <c r="B104" s="15">
        <v>60</v>
      </c>
      <c r="C104" s="16" t="s">
        <v>10</v>
      </c>
      <c r="D104" s="17" t="s">
        <v>83</v>
      </c>
      <c r="E104" s="18">
        <v>40</v>
      </c>
      <c r="F104" s="19">
        <v>220</v>
      </c>
      <c r="G104" s="63">
        <f>QS5!C24</f>
        <v>5451.17</v>
      </c>
    </row>
    <row r="105" spans="1:7" s="21" customFormat="1" ht="12.75">
      <c r="A105" s="14" t="s">
        <v>84</v>
      </c>
      <c r="B105" s="15">
        <v>3</v>
      </c>
      <c r="C105" s="16" t="s">
        <v>10</v>
      </c>
      <c r="D105" s="17" t="s">
        <v>11</v>
      </c>
      <c r="E105" s="18">
        <v>40</v>
      </c>
      <c r="F105" s="19">
        <v>220</v>
      </c>
      <c r="G105" s="39">
        <f>QS5!C9</f>
        <v>3498.92</v>
      </c>
    </row>
    <row r="106" spans="1:7" s="21" customFormat="1" ht="12.75" customHeight="1">
      <c r="A106" s="14" t="s">
        <v>85</v>
      </c>
      <c r="B106" s="15">
        <v>5</v>
      </c>
      <c r="C106" s="16" t="s">
        <v>10</v>
      </c>
      <c r="D106" s="38" t="s">
        <v>67</v>
      </c>
      <c r="E106" s="18">
        <v>40</v>
      </c>
      <c r="F106" s="19">
        <v>220</v>
      </c>
      <c r="G106" s="39">
        <f>G107/180*220</f>
        <v>4957.6</v>
      </c>
    </row>
    <row r="107" spans="1:7" s="21" customFormat="1" ht="12.75">
      <c r="A107" s="14"/>
      <c r="B107" s="15"/>
      <c r="C107" s="16"/>
      <c r="D107" s="38"/>
      <c r="E107" s="40">
        <v>30</v>
      </c>
      <c r="F107" s="41">
        <v>180</v>
      </c>
      <c r="G107" s="61">
        <f>QS5!C14</f>
        <v>4056.22</v>
      </c>
    </row>
    <row r="108" spans="1:7" s="21" customFormat="1" ht="12.75" customHeight="1">
      <c r="A108" s="14" t="s">
        <v>86</v>
      </c>
      <c r="B108" s="15">
        <v>100</v>
      </c>
      <c r="C108" s="16" t="s">
        <v>10</v>
      </c>
      <c r="D108" s="38" t="s">
        <v>67</v>
      </c>
      <c r="E108" s="18">
        <v>40</v>
      </c>
      <c r="F108" s="19">
        <v>220</v>
      </c>
      <c r="G108" s="39">
        <f>G109/180*220</f>
        <v>4957.6</v>
      </c>
    </row>
    <row r="109" spans="1:7" s="21" customFormat="1" ht="12.75">
      <c r="A109" s="14"/>
      <c r="B109" s="15"/>
      <c r="C109" s="16"/>
      <c r="D109" s="38"/>
      <c r="E109" s="40">
        <v>30</v>
      </c>
      <c r="F109" s="41">
        <v>180</v>
      </c>
      <c r="G109" s="61">
        <f>QS5!C14</f>
        <v>4056.22</v>
      </c>
    </row>
    <row r="110" spans="1:7" s="21" customFormat="1" ht="12.75" customHeight="1">
      <c r="A110" s="22" t="s">
        <v>87</v>
      </c>
      <c r="B110" s="23">
        <v>15</v>
      </c>
      <c r="C110" s="24" t="s">
        <v>10</v>
      </c>
      <c r="D110" s="45" t="s">
        <v>13</v>
      </c>
      <c r="E110" s="49">
        <v>40</v>
      </c>
      <c r="F110" s="49">
        <v>220</v>
      </c>
      <c r="G110" s="27">
        <f>G111/180*220</f>
        <v>7498.76</v>
      </c>
    </row>
    <row r="111" spans="1:7" s="21" customFormat="1" ht="12.75">
      <c r="A111" s="22"/>
      <c r="B111" s="23"/>
      <c r="C111" s="24"/>
      <c r="D111" s="45"/>
      <c r="E111" s="46">
        <v>30</v>
      </c>
      <c r="F111" s="46">
        <v>180</v>
      </c>
      <c r="G111" s="54">
        <f>QS5!C28</f>
        <v>6135.35</v>
      </c>
    </row>
    <row r="112" spans="1:7" s="21" customFormat="1" ht="12.75" customHeight="1">
      <c r="A112" s="22" t="s">
        <v>88</v>
      </c>
      <c r="B112" s="23">
        <v>20</v>
      </c>
      <c r="C112" s="24" t="s">
        <v>10</v>
      </c>
      <c r="D112" s="45" t="s">
        <v>13</v>
      </c>
      <c r="E112" s="49">
        <v>40</v>
      </c>
      <c r="F112" s="49">
        <v>220</v>
      </c>
      <c r="G112" s="27">
        <f>G113/180*220</f>
        <v>7498.76</v>
      </c>
    </row>
    <row r="113" spans="1:7" s="21" customFormat="1" ht="12.75">
      <c r="A113" s="22"/>
      <c r="B113" s="23"/>
      <c r="C113" s="24"/>
      <c r="D113" s="45"/>
      <c r="E113" s="46">
        <v>30</v>
      </c>
      <c r="F113" s="46">
        <v>180</v>
      </c>
      <c r="G113" s="54">
        <f>QS5!C28</f>
        <v>6135.35</v>
      </c>
    </row>
    <row r="114" spans="1:7" s="21" customFormat="1" ht="12.75" customHeight="1">
      <c r="A114" s="14" t="s">
        <v>89</v>
      </c>
      <c r="B114" s="15">
        <v>40</v>
      </c>
      <c r="C114" s="16" t="s">
        <v>10</v>
      </c>
      <c r="D114" s="38" t="s">
        <v>13</v>
      </c>
      <c r="E114" s="18">
        <v>40</v>
      </c>
      <c r="F114" s="19">
        <v>220</v>
      </c>
      <c r="G114" s="39">
        <f>G115/180*220</f>
        <v>7498.76</v>
      </c>
    </row>
    <row r="115" spans="1:7" s="21" customFormat="1" ht="12.75">
      <c r="A115" s="14"/>
      <c r="B115" s="15"/>
      <c r="C115" s="16"/>
      <c r="D115" s="38"/>
      <c r="E115" s="40">
        <v>30</v>
      </c>
      <c r="F115" s="41">
        <v>180</v>
      </c>
      <c r="G115" s="61">
        <f>QS5!C28</f>
        <v>6135.35</v>
      </c>
    </row>
    <row r="116" spans="1:7" s="21" customFormat="1" ht="12.75" customHeight="1">
      <c r="A116" s="14" t="s">
        <v>90</v>
      </c>
      <c r="B116" s="15">
        <v>25</v>
      </c>
      <c r="C116" s="16" t="s">
        <v>10</v>
      </c>
      <c r="D116" s="38" t="s">
        <v>67</v>
      </c>
      <c r="E116" s="18">
        <v>40</v>
      </c>
      <c r="F116" s="19">
        <v>220</v>
      </c>
      <c r="G116" s="39">
        <f>G117/180*220</f>
        <v>4957.6</v>
      </c>
    </row>
    <row r="117" spans="1:7" s="21" customFormat="1" ht="12.75">
      <c r="A117" s="14"/>
      <c r="B117" s="15"/>
      <c r="C117" s="16"/>
      <c r="D117" s="38"/>
      <c r="E117" s="40">
        <v>30</v>
      </c>
      <c r="F117" s="41">
        <v>180</v>
      </c>
      <c r="G117" s="61">
        <f>QS5!C14</f>
        <v>4056.22</v>
      </c>
    </row>
    <row r="118" spans="1:7" s="21" customFormat="1" ht="12.75">
      <c r="A118" s="14" t="s">
        <v>91</v>
      </c>
      <c r="B118" s="15">
        <v>25</v>
      </c>
      <c r="C118" s="16" t="s">
        <v>10</v>
      </c>
      <c r="D118" s="17" t="s">
        <v>41</v>
      </c>
      <c r="E118" s="18">
        <v>40</v>
      </c>
      <c r="F118" s="19">
        <v>220</v>
      </c>
      <c r="G118" s="39">
        <f>QS5!C13</f>
        <v>3938.06</v>
      </c>
    </row>
    <row r="119" spans="1:7" s="21" customFormat="1" ht="12.75">
      <c r="A119" s="64" t="s">
        <v>92</v>
      </c>
      <c r="B119" s="65">
        <v>10</v>
      </c>
      <c r="C119" s="66" t="s">
        <v>93</v>
      </c>
      <c r="D119" s="31" t="s">
        <v>41</v>
      </c>
      <c r="E119" s="35">
        <v>40</v>
      </c>
      <c r="F119" s="36">
        <v>200</v>
      </c>
      <c r="G119" s="67">
        <f>QS5!C13</f>
        <v>3938.06</v>
      </c>
    </row>
    <row r="120" spans="1:7" s="21" customFormat="1" ht="12.75">
      <c r="A120" s="64" t="s">
        <v>94</v>
      </c>
      <c r="B120" s="65">
        <v>250</v>
      </c>
      <c r="C120" s="66" t="s">
        <v>15</v>
      </c>
      <c r="D120" s="31" t="s">
        <v>61</v>
      </c>
      <c r="E120" s="35">
        <v>40</v>
      </c>
      <c r="F120" s="36">
        <v>200</v>
      </c>
      <c r="G120" s="67">
        <f>QS3!C26</f>
        <v>3475.22</v>
      </c>
    </row>
    <row r="121" spans="1:7" s="21" customFormat="1" ht="12.75" customHeight="1">
      <c r="A121" s="14" t="s">
        <v>95</v>
      </c>
      <c r="B121" s="62">
        <v>15</v>
      </c>
      <c r="C121" s="16" t="s">
        <v>10</v>
      </c>
      <c r="D121" s="38" t="s">
        <v>67</v>
      </c>
      <c r="E121" s="18">
        <v>40</v>
      </c>
      <c r="F121" s="19">
        <v>220</v>
      </c>
      <c r="G121" s="39">
        <f>G122/180*220</f>
        <v>4957.6</v>
      </c>
    </row>
    <row r="122" spans="1:7" s="21" customFormat="1" ht="12.75">
      <c r="A122" s="14"/>
      <c r="B122" s="62"/>
      <c r="C122" s="16"/>
      <c r="D122" s="38"/>
      <c r="E122" s="40">
        <v>30</v>
      </c>
      <c r="F122" s="41">
        <v>180</v>
      </c>
      <c r="G122" s="61">
        <f>QS5!C14</f>
        <v>4056.22</v>
      </c>
    </row>
    <row r="123" spans="1:7" s="21" customFormat="1" ht="12.75">
      <c r="A123" s="14" t="s">
        <v>96</v>
      </c>
      <c r="B123" s="15">
        <v>3</v>
      </c>
      <c r="C123" s="37" t="s">
        <v>36</v>
      </c>
      <c r="D123" s="17" t="s">
        <v>21</v>
      </c>
      <c r="E123" s="18">
        <v>44</v>
      </c>
      <c r="F123" s="19">
        <v>220</v>
      </c>
      <c r="G123" s="39">
        <f>QS1!C9</f>
        <v>1288.99</v>
      </c>
    </row>
    <row r="124" spans="1:7" s="21" customFormat="1" ht="12.75">
      <c r="A124" s="14" t="s">
        <v>97</v>
      </c>
      <c r="B124" s="15">
        <v>2</v>
      </c>
      <c r="C124" s="16" t="s">
        <v>10</v>
      </c>
      <c r="D124" s="17" t="s">
        <v>11</v>
      </c>
      <c r="E124" s="18">
        <v>40</v>
      </c>
      <c r="F124" s="19">
        <v>220</v>
      </c>
      <c r="G124" s="39">
        <f>QS5!C9</f>
        <v>3498.92</v>
      </c>
    </row>
    <row r="125" spans="1:7" s="21" customFormat="1" ht="12.75">
      <c r="A125" s="22" t="s">
        <v>98</v>
      </c>
      <c r="B125" s="23">
        <v>109</v>
      </c>
      <c r="C125" s="68" t="s">
        <v>15</v>
      </c>
      <c r="D125" s="25" t="s">
        <v>46</v>
      </c>
      <c r="E125" s="49">
        <v>40</v>
      </c>
      <c r="F125" s="49">
        <v>220</v>
      </c>
      <c r="G125" s="27">
        <f>QS2!C15</f>
        <v>2165.64</v>
      </c>
    </row>
    <row r="126" spans="1:7" s="21" customFormat="1" ht="12.75">
      <c r="A126" s="69" t="s">
        <v>99</v>
      </c>
      <c r="B126" s="70">
        <v>109</v>
      </c>
      <c r="C126" s="71" t="s">
        <v>15</v>
      </c>
      <c r="D126" s="25" t="s">
        <v>18</v>
      </c>
      <c r="E126" s="50">
        <v>40</v>
      </c>
      <c r="F126" s="49">
        <v>220</v>
      </c>
      <c r="G126" s="27">
        <f>QS2!C20</f>
        <v>2510.62</v>
      </c>
    </row>
    <row r="127" spans="1:7" s="21" customFormat="1" ht="12.75">
      <c r="A127" s="72" t="s">
        <v>100</v>
      </c>
      <c r="B127" s="73">
        <v>7</v>
      </c>
      <c r="C127" s="37" t="s">
        <v>101</v>
      </c>
      <c r="D127" s="17" t="s">
        <v>102</v>
      </c>
      <c r="E127" s="19">
        <v>40</v>
      </c>
      <c r="F127" s="19">
        <v>220</v>
      </c>
      <c r="G127" s="39">
        <f>QS4!C9</f>
        <v>2500.68</v>
      </c>
    </row>
    <row r="128" spans="1:7" s="21" customFormat="1" ht="12.75" customHeight="1">
      <c r="A128" s="14" t="s">
        <v>103</v>
      </c>
      <c r="B128" s="15">
        <v>120</v>
      </c>
      <c r="C128" s="16" t="s">
        <v>10</v>
      </c>
      <c r="D128" s="38" t="s">
        <v>104</v>
      </c>
      <c r="E128" s="18">
        <v>40</v>
      </c>
      <c r="F128" s="19">
        <v>220</v>
      </c>
      <c r="G128" s="39">
        <f>G130/120*220</f>
        <v>12991.99</v>
      </c>
    </row>
    <row r="129" spans="1:7" s="21" customFormat="1" ht="12.75">
      <c r="A129" s="14"/>
      <c r="B129" s="15"/>
      <c r="C129" s="16"/>
      <c r="D129" s="38"/>
      <c r="E129" s="18">
        <v>30</v>
      </c>
      <c r="F129" s="19">
        <v>180</v>
      </c>
      <c r="G129" s="39">
        <f>G130/120*180</f>
        <v>10629.81</v>
      </c>
    </row>
    <row r="130" spans="1:7" s="21" customFormat="1" ht="12.75">
      <c r="A130" s="14"/>
      <c r="B130" s="15"/>
      <c r="C130" s="16"/>
      <c r="D130" s="38"/>
      <c r="E130" s="40">
        <v>20</v>
      </c>
      <c r="F130" s="41">
        <v>120</v>
      </c>
      <c r="G130" s="61">
        <f>QS5!F24</f>
        <v>7086.54</v>
      </c>
    </row>
    <row r="131" spans="1:7" s="21" customFormat="1" ht="12.75">
      <c r="A131" s="72" t="s">
        <v>105</v>
      </c>
      <c r="B131" s="73">
        <v>1</v>
      </c>
      <c r="C131" s="60" t="s">
        <v>10</v>
      </c>
      <c r="D131" s="17" t="s">
        <v>104</v>
      </c>
      <c r="E131" s="19">
        <v>20</v>
      </c>
      <c r="F131" s="19">
        <v>120</v>
      </c>
      <c r="G131" s="39">
        <f>QS5!F$24</f>
        <v>7086.54</v>
      </c>
    </row>
    <row r="132" spans="1:7" s="21" customFormat="1" ht="24.75" customHeight="1">
      <c r="A132" s="74" t="s">
        <v>106</v>
      </c>
      <c r="B132" s="59">
        <v>1</v>
      </c>
      <c r="C132" s="60" t="s">
        <v>10</v>
      </c>
      <c r="D132" s="17" t="s">
        <v>104</v>
      </c>
      <c r="E132" s="19">
        <v>20</v>
      </c>
      <c r="F132" s="19">
        <v>120</v>
      </c>
      <c r="G132" s="39">
        <f>QS5!F$24</f>
        <v>7086.54</v>
      </c>
    </row>
    <row r="133" spans="1:7" s="21" customFormat="1" ht="12.75" customHeight="1">
      <c r="A133" s="14" t="s">
        <v>107</v>
      </c>
      <c r="B133" s="15">
        <v>50</v>
      </c>
      <c r="C133" s="16" t="s">
        <v>10</v>
      </c>
      <c r="D133" s="38" t="s">
        <v>104</v>
      </c>
      <c r="E133" s="18">
        <v>40</v>
      </c>
      <c r="F133" s="19">
        <v>220</v>
      </c>
      <c r="G133" s="39">
        <f>G135/120*220</f>
        <v>12991.99</v>
      </c>
    </row>
    <row r="134" spans="1:7" s="21" customFormat="1" ht="12.75">
      <c r="A134" s="14"/>
      <c r="B134" s="15"/>
      <c r="C134" s="16"/>
      <c r="D134" s="38"/>
      <c r="E134" s="18">
        <v>30</v>
      </c>
      <c r="F134" s="19">
        <v>180</v>
      </c>
      <c r="G134" s="39">
        <f>G135/120*180</f>
        <v>10629.81</v>
      </c>
    </row>
    <row r="135" spans="1:7" s="21" customFormat="1" ht="12.75">
      <c r="A135" s="14"/>
      <c r="B135" s="15"/>
      <c r="C135" s="16"/>
      <c r="D135" s="38"/>
      <c r="E135" s="40">
        <v>20</v>
      </c>
      <c r="F135" s="41">
        <v>120</v>
      </c>
      <c r="G135" s="61">
        <f>QS5!F24</f>
        <v>7086.54</v>
      </c>
    </row>
    <row r="136" spans="1:7" s="21" customFormat="1" ht="12.75" customHeight="1">
      <c r="A136" s="14" t="s">
        <v>108</v>
      </c>
      <c r="B136" s="15">
        <v>2</v>
      </c>
      <c r="C136" s="16" t="s">
        <v>10</v>
      </c>
      <c r="D136" s="38" t="s">
        <v>104</v>
      </c>
      <c r="E136" s="18">
        <v>40</v>
      </c>
      <c r="F136" s="19">
        <v>220</v>
      </c>
      <c r="G136" s="39">
        <f>G138/120*220</f>
        <v>12991.99</v>
      </c>
    </row>
    <row r="137" spans="1:7" s="21" customFormat="1" ht="12.75">
      <c r="A137" s="14"/>
      <c r="B137" s="15"/>
      <c r="C137" s="16"/>
      <c r="D137" s="38"/>
      <c r="E137" s="18">
        <v>30</v>
      </c>
      <c r="F137" s="19">
        <v>180</v>
      </c>
      <c r="G137" s="39">
        <f>G138/120*180</f>
        <v>10629.81</v>
      </c>
    </row>
    <row r="138" spans="1:7" s="21" customFormat="1" ht="12.75">
      <c r="A138" s="14"/>
      <c r="B138" s="15"/>
      <c r="C138" s="16"/>
      <c r="D138" s="38"/>
      <c r="E138" s="40">
        <v>20</v>
      </c>
      <c r="F138" s="41">
        <v>120</v>
      </c>
      <c r="G138" s="61">
        <f>QS5!F24</f>
        <v>7086.54</v>
      </c>
    </row>
    <row r="139" spans="1:7" s="21" customFormat="1" ht="12.75" customHeight="1">
      <c r="A139" s="75" t="s">
        <v>109</v>
      </c>
      <c r="B139" s="73">
        <v>30</v>
      </c>
      <c r="C139" s="60" t="s">
        <v>10</v>
      </c>
      <c r="D139" s="17" t="s">
        <v>110</v>
      </c>
      <c r="E139" s="76" t="s">
        <v>111</v>
      </c>
      <c r="F139" s="76"/>
      <c r="G139" s="39">
        <f>QS5!L$16/120*12</f>
        <v>1258.69</v>
      </c>
    </row>
    <row r="140" spans="1:7" s="21" customFormat="1" ht="12.75">
      <c r="A140" s="75"/>
      <c r="B140" s="73"/>
      <c r="C140" s="60"/>
      <c r="D140" s="17"/>
      <c r="E140" s="77" t="s">
        <v>112</v>
      </c>
      <c r="F140" s="77"/>
      <c r="G140" s="39"/>
    </row>
    <row r="141" spans="1:7" s="21" customFormat="1" ht="12.75" customHeight="1">
      <c r="A141" s="14" t="s">
        <v>113</v>
      </c>
      <c r="B141" s="15">
        <v>1</v>
      </c>
      <c r="C141" s="16" t="s">
        <v>10</v>
      </c>
      <c r="D141" s="38" t="s">
        <v>104</v>
      </c>
      <c r="E141" s="18">
        <v>40</v>
      </c>
      <c r="F141" s="19">
        <v>220</v>
      </c>
      <c r="G141" s="39">
        <f>G143/120*220</f>
        <v>12991.99</v>
      </c>
    </row>
    <row r="142" spans="1:7" s="21" customFormat="1" ht="12.75">
      <c r="A142" s="14"/>
      <c r="B142" s="15"/>
      <c r="C142" s="16"/>
      <c r="D142" s="38"/>
      <c r="E142" s="18">
        <v>30</v>
      </c>
      <c r="F142" s="19">
        <v>180</v>
      </c>
      <c r="G142" s="39">
        <f>G143/120*180</f>
        <v>10629.81</v>
      </c>
    </row>
    <row r="143" spans="1:7" s="21" customFormat="1" ht="12.75">
      <c r="A143" s="14"/>
      <c r="B143" s="15"/>
      <c r="C143" s="16"/>
      <c r="D143" s="38"/>
      <c r="E143" s="40">
        <v>20</v>
      </c>
      <c r="F143" s="41">
        <v>120</v>
      </c>
      <c r="G143" s="61">
        <f>QS5!F24</f>
        <v>7086.54</v>
      </c>
    </row>
    <row r="144" spans="1:7" s="21" customFormat="1" ht="12.75" customHeight="1">
      <c r="A144" s="75" t="s">
        <v>114</v>
      </c>
      <c r="B144" s="73">
        <v>30</v>
      </c>
      <c r="C144" s="60" t="s">
        <v>10</v>
      </c>
      <c r="D144" s="17" t="s">
        <v>110</v>
      </c>
      <c r="E144" s="76" t="s">
        <v>111</v>
      </c>
      <c r="F144" s="76"/>
      <c r="G144" s="39">
        <f>QS5!L$16/120*12</f>
        <v>1258.69</v>
      </c>
    </row>
    <row r="145" spans="1:7" s="21" customFormat="1" ht="12.75">
      <c r="A145" s="75"/>
      <c r="B145" s="73"/>
      <c r="C145" s="60"/>
      <c r="D145" s="17"/>
      <c r="E145" s="77" t="s">
        <v>112</v>
      </c>
      <c r="F145" s="77"/>
      <c r="G145" s="39"/>
    </row>
    <row r="146" spans="1:7" s="21" customFormat="1" ht="12.75" customHeight="1">
      <c r="A146" s="14" t="s">
        <v>115</v>
      </c>
      <c r="B146" s="15">
        <v>6</v>
      </c>
      <c r="C146" s="16" t="s">
        <v>10</v>
      </c>
      <c r="D146" s="38" t="s">
        <v>104</v>
      </c>
      <c r="E146" s="18">
        <v>40</v>
      </c>
      <c r="F146" s="19">
        <v>220</v>
      </c>
      <c r="G146" s="39">
        <f>G148/120*220</f>
        <v>12991.99</v>
      </c>
    </row>
    <row r="147" spans="1:7" s="21" customFormat="1" ht="12.75">
      <c r="A147" s="14"/>
      <c r="B147" s="15"/>
      <c r="C147" s="16"/>
      <c r="D147" s="38"/>
      <c r="E147" s="18">
        <v>30</v>
      </c>
      <c r="F147" s="19">
        <v>180</v>
      </c>
      <c r="G147" s="39">
        <f>G148/120*180</f>
        <v>10629.81</v>
      </c>
    </row>
    <row r="148" spans="1:7" s="21" customFormat="1" ht="12.75">
      <c r="A148" s="14"/>
      <c r="B148" s="15"/>
      <c r="C148" s="16"/>
      <c r="D148" s="38"/>
      <c r="E148" s="40">
        <v>20</v>
      </c>
      <c r="F148" s="41">
        <v>120</v>
      </c>
      <c r="G148" s="61">
        <f>QS5!F24</f>
        <v>7086.54</v>
      </c>
    </row>
    <row r="149" spans="1:7" s="21" customFormat="1" ht="12.75" customHeight="1">
      <c r="A149" s="14" t="s">
        <v>116</v>
      </c>
      <c r="B149" s="15">
        <v>5</v>
      </c>
      <c r="C149" s="16" t="s">
        <v>10</v>
      </c>
      <c r="D149" s="38" t="s">
        <v>67</v>
      </c>
      <c r="E149" s="18">
        <v>40</v>
      </c>
      <c r="F149" s="19">
        <v>220</v>
      </c>
      <c r="G149" s="39">
        <f>G150/180*220</f>
        <v>4957.6</v>
      </c>
    </row>
    <row r="150" spans="1:7" s="21" customFormat="1" ht="12.75">
      <c r="A150" s="14"/>
      <c r="B150" s="15"/>
      <c r="C150" s="16"/>
      <c r="D150" s="38"/>
      <c r="E150" s="40">
        <v>30</v>
      </c>
      <c r="F150" s="41">
        <v>180</v>
      </c>
      <c r="G150" s="61">
        <f>QS5!C14</f>
        <v>4056.22</v>
      </c>
    </row>
    <row r="151" spans="1:7" s="21" customFormat="1" ht="12.75">
      <c r="A151" s="14" t="s">
        <v>117</v>
      </c>
      <c r="B151" s="15">
        <v>5</v>
      </c>
      <c r="C151" s="16" t="s">
        <v>10</v>
      </c>
      <c r="D151" s="17" t="s">
        <v>69</v>
      </c>
      <c r="E151" s="18">
        <v>40</v>
      </c>
      <c r="F151" s="19">
        <v>220</v>
      </c>
      <c r="G151" s="39">
        <f>QS5!C21</f>
        <v>4988.6</v>
      </c>
    </row>
    <row r="152" spans="1:7" s="21" customFormat="1" ht="12.75" customHeight="1">
      <c r="A152" s="14" t="s">
        <v>118</v>
      </c>
      <c r="B152" s="15">
        <v>6</v>
      </c>
      <c r="C152" s="16" t="s">
        <v>54</v>
      </c>
      <c r="D152" s="38" t="s">
        <v>119</v>
      </c>
      <c r="E152" s="40">
        <v>40</v>
      </c>
      <c r="F152" s="41">
        <v>220</v>
      </c>
      <c r="G152" s="61">
        <f>QS3!C16</f>
        <v>2585.89</v>
      </c>
    </row>
    <row r="153" spans="1:7" s="21" customFormat="1" ht="12.75">
      <c r="A153" s="14"/>
      <c r="B153" s="15"/>
      <c r="C153" s="16"/>
      <c r="D153" s="38"/>
      <c r="E153" s="18">
        <v>30</v>
      </c>
      <c r="F153" s="19">
        <v>180</v>
      </c>
      <c r="G153" s="39">
        <f>G152/220*180</f>
        <v>2115.73</v>
      </c>
    </row>
    <row r="154" spans="1:7" s="21" customFormat="1" ht="12.75">
      <c r="A154" s="14" t="s">
        <v>120</v>
      </c>
      <c r="B154" s="15">
        <v>2</v>
      </c>
      <c r="C154" s="16" t="s">
        <v>10</v>
      </c>
      <c r="D154" s="17" t="s">
        <v>11</v>
      </c>
      <c r="E154" s="18">
        <v>40</v>
      </c>
      <c r="F154" s="19">
        <v>220</v>
      </c>
      <c r="G154" s="39">
        <f>QS5!C9</f>
        <v>3498.92</v>
      </c>
    </row>
    <row r="155" spans="1:7" s="21" customFormat="1" ht="12.75" customHeight="1">
      <c r="A155" s="14" t="s">
        <v>121</v>
      </c>
      <c r="B155" s="15">
        <v>20</v>
      </c>
      <c r="C155" s="16" t="s">
        <v>10</v>
      </c>
      <c r="D155" s="38" t="s">
        <v>13</v>
      </c>
      <c r="E155" s="78">
        <v>40</v>
      </c>
      <c r="F155" s="19">
        <v>220</v>
      </c>
      <c r="G155" s="39">
        <f>G157/120*220</f>
        <v>11248.14</v>
      </c>
    </row>
    <row r="156" spans="1:7" s="21" customFormat="1" ht="12.75">
      <c r="A156" s="14"/>
      <c r="B156" s="15"/>
      <c r="C156" s="16"/>
      <c r="D156" s="38"/>
      <c r="E156" s="78">
        <v>30</v>
      </c>
      <c r="F156" s="19">
        <v>180</v>
      </c>
      <c r="G156" s="39">
        <f>G157/120*180</f>
        <v>9203.03</v>
      </c>
    </row>
    <row r="157" spans="1:7" s="21" customFormat="1" ht="12.75">
      <c r="A157" s="14"/>
      <c r="B157" s="15"/>
      <c r="C157" s="16"/>
      <c r="D157" s="38"/>
      <c r="E157" s="79">
        <v>20</v>
      </c>
      <c r="F157" s="41">
        <v>120</v>
      </c>
      <c r="G157" s="42">
        <f>QS5!$C$28</f>
        <v>6135.35</v>
      </c>
    </row>
    <row r="158" spans="1:7" s="21" customFormat="1" ht="12.75" customHeight="1">
      <c r="A158" s="30" t="s">
        <v>122</v>
      </c>
      <c r="B158" s="15">
        <v>1050</v>
      </c>
      <c r="C158" s="16" t="s">
        <v>10</v>
      </c>
      <c r="D158" s="38" t="s">
        <v>41</v>
      </c>
      <c r="E158" s="80">
        <v>40</v>
      </c>
      <c r="F158" s="80">
        <v>220</v>
      </c>
      <c r="G158" s="81">
        <f>QS5!C13</f>
        <v>3938.06</v>
      </c>
    </row>
    <row r="159" spans="1:7" s="21" customFormat="1" ht="12.75">
      <c r="A159" s="30"/>
      <c r="B159" s="15"/>
      <c r="C159" s="16"/>
      <c r="D159" s="38"/>
      <c r="E159" s="18">
        <v>28</v>
      </c>
      <c r="F159" s="19">
        <v>168</v>
      </c>
      <c r="G159" s="39">
        <f>G158/220*168</f>
        <v>3007.25</v>
      </c>
    </row>
    <row r="160" spans="1:7" s="21" customFormat="1" ht="12.75">
      <c r="A160" s="30"/>
      <c r="B160" s="15"/>
      <c r="C160" s="16"/>
      <c r="D160" s="38"/>
      <c r="E160" s="18">
        <v>22</v>
      </c>
      <c r="F160" s="19">
        <v>128</v>
      </c>
      <c r="G160" s="39">
        <f>G158/220*128</f>
        <v>2291.23</v>
      </c>
    </row>
    <row r="161" spans="1:7" s="21" customFormat="1" ht="12.75">
      <c r="A161" s="30"/>
      <c r="B161" s="15"/>
      <c r="C161" s="16"/>
      <c r="D161" s="38"/>
      <c r="E161" s="82">
        <v>36</v>
      </c>
      <c r="F161" s="82">
        <v>216</v>
      </c>
      <c r="G161" s="83">
        <f aca="true" t="shared" si="0" ref="G161:G169">$G$158/$F$158*$F161</f>
        <v>3866.46</v>
      </c>
    </row>
    <row r="162" spans="1:7" s="21" customFormat="1" ht="12.75">
      <c r="A162" s="30"/>
      <c r="B162" s="15"/>
      <c r="C162" s="16"/>
      <c r="D162" s="38"/>
      <c r="E162" s="82">
        <v>33</v>
      </c>
      <c r="F162" s="82">
        <v>198</v>
      </c>
      <c r="G162" s="83">
        <f t="shared" si="0"/>
        <v>3544.25</v>
      </c>
    </row>
    <row r="163" spans="1:7" s="21" customFormat="1" ht="12.75">
      <c r="A163" s="30"/>
      <c r="B163" s="15"/>
      <c r="C163" s="16"/>
      <c r="D163" s="38"/>
      <c r="E163" s="82">
        <v>32</v>
      </c>
      <c r="F163" s="82">
        <v>192</v>
      </c>
      <c r="G163" s="83">
        <f t="shared" si="0"/>
        <v>3436.85</v>
      </c>
    </row>
    <row r="164" spans="1:7" s="21" customFormat="1" ht="12.75">
      <c r="A164" s="30"/>
      <c r="B164" s="15"/>
      <c r="C164" s="16"/>
      <c r="D164" s="38"/>
      <c r="E164" s="82">
        <v>30</v>
      </c>
      <c r="F164" s="82">
        <v>180</v>
      </c>
      <c r="G164" s="83">
        <f t="shared" si="0"/>
        <v>3222.05</v>
      </c>
    </row>
    <row r="165" spans="1:7" s="21" customFormat="1" ht="12.75">
      <c r="A165" s="30"/>
      <c r="B165" s="15"/>
      <c r="C165" s="16"/>
      <c r="D165" s="38"/>
      <c r="E165" s="82">
        <v>27</v>
      </c>
      <c r="F165" s="82">
        <v>162</v>
      </c>
      <c r="G165" s="83">
        <f t="shared" si="0"/>
        <v>2899.84</v>
      </c>
    </row>
    <row r="166" spans="1:7" s="21" customFormat="1" ht="12.75">
      <c r="A166" s="30"/>
      <c r="B166" s="15"/>
      <c r="C166" s="16"/>
      <c r="D166" s="38"/>
      <c r="E166" s="82">
        <v>24</v>
      </c>
      <c r="F166" s="82">
        <v>144</v>
      </c>
      <c r="G166" s="83">
        <f t="shared" si="0"/>
        <v>2577.64</v>
      </c>
    </row>
    <row r="167" spans="1:7" s="21" customFormat="1" ht="12.75">
      <c r="A167" s="30"/>
      <c r="B167" s="15"/>
      <c r="C167" s="16"/>
      <c r="D167" s="38"/>
      <c r="E167" s="82">
        <v>23</v>
      </c>
      <c r="F167" s="82">
        <v>138</v>
      </c>
      <c r="G167" s="83">
        <f t="shared" si="0"/>
        <v>2470.24</v>
      </c>
    </row>
    <row r="168" spans="1:7" s="21" customFormat="1" ht="12.75">
      <c r="A168" s="30"/>
      <c r="B168" s="15"/>
      <c r="C168" s="16"/>
      <c r="D168" s="38"/>
      <c r="E168" s="82">
        <v>21</v>
      </c>
      <c r="F168" s="82">
        <v>126</v>
      </c>
      <c r="G168" s="83">
        <f t="shared" si="0"/>
        <v>2255.43</v>
      </c>
    </row>
    <row r="169" spans="1:7" s="21" customFormat="1" ht="12.75">
      <c r="A169" s="30"/>
      <c r="B169" s="15"/>
      <c r="C169" s="16"/>
      <c r="D169" s="38"/>
      <c r="E169" s="82">
        <v>18</v>
      </c>
      <c r="F169" s="82">
        <v>108</v>
      </c>
      <c r="G169" s="83">
        <f t="shared" si="0"/>
        <v>1933.23</v>
      </c>
    </row>
    <row r="170" spans="1:7" s="21" customFormat="1" ht="12.75" customHeight="1">
      <c r="A170" s="30" t="s">
        <v>123</v>
      </c>
      <c r="B170" s="15">
        <v>40</v>
      </c>
      <c r="C170" s="16" t="s">
        <v>10</v>
      </c>
      <c r="D170" s="38" t="s">
        <v>41</v>
      </c>
      <c r="E170" s="80">
        <v>40</v>
      </c>
      <c r="F170" s="80">
        <v>220</v>
      </c>
      <c r="G170" s="81">
        <f>QS5!C13</f>
        <v>3938.06</v>
      </c>
    </row>
    <row r="171" spans="1:7" s="21" customFormat="1" ht="12.75">
      <c r="A171" s="30"/>
      <c r="B171" s="15"/>
      <c r="C171" s="16"/>
      <c r="D171" s="38"/>
      <c r="E171" s="18">
        <v>28</v>
      </c>
      <c r="F171" s="19">
        <v>168</v>
      </c>
      <c r="G171" s="39">
        <f>G170/220*168</f>
        <v>3007.25</v>
      </c>
    </row>
    <row r="172" spans="1:7" s="21" customFormat="1" ht="12.75">
      <c r="A172" s="30"/>
      <c r="B172" s="15"/>
      <c r="C172" s="16"/>
      <c r="D172" s="38"/>
      <c r="E172" s="18">
        <v>22</v>
      </c>
      <c r="F172" s="19">
        <v>128</v>
      </c>
      <c r="G172" s="39">
        <f>G170/220*128</f>
        <v>2291.23</v>
      </c>
    </row>
    <row r="173" spans="1:7" s="21" customFormat="1" ht="12.75">
      <c r="A173" s="30"/>
      <c r="B173" s="15"/>
      <c r="C173" s="16"/>
      <c r="D173" s="38"/>
      <c r="E173" s="82">
        <v>36</v>
      </c>
      <c r="F173" s="82">
        <v>216</v>
      </c>
      <c r="G173" s="83">
        <f aca="true" t="shared" si="1" ref="G173:G179">$G$170/$F$170*$F173</f>
        <v>3866.46</v>
      </c>
    </row>
    <row r="174" spans="1:7" s="21" customFormat="1" ht="12.75">
      <c r="A174" s="30"/>
      <c r="B174" s="15"/>
      <c r="C174" s="16"/>
      <c r="D174" s="38"/>
      <c r="E174" s="82">
        <v>33</v>
      </c>
      <c r="F174" s="82">
        <v>198</v>
      </c>
      <c r="G174" s="83">
        <f t="shared" si="1"/>
        <v>3544.25</v>
      </c>
    </row>
    <row r="175" spans="1:7" s="21" customFormat="1" ht="12.75">
      <c r="A175" s="30"/>
      <c r="B175" s="15"/>
      <c r="C175" s="16"/>
      <c r="D175" s="38"/>
      <c r="E175" s="82">
        <v>30</v>
      </c>
      <c r="F175" s="82">
        <v>180</v>
      </c>
      <c r="G175" s="83">
        <f t="shared" si="1"/>
        <v>3222.05</v>
      </c>
    </row>
    <row r="176" spans="1:7" s="21" customFormat="1" ht="12.75">
      <c r="A176" s="30"/>
      <c r="B176" s="15"/>
      <c r="C176" s="16"/>
      <c r="D176" s="38"/>
      <c r="E176" s="82">
        <v>27</v>
      </c>
      <c r="F176" s="82">
        <v>162</v>
      </c>
      <c r="G176" s="83">
        <f t="shared" si="1"/>
        <v>2899.84</v>
      </c>
    </row>
    <row r="177" spans="1:7" s="21" customFormat="1" ht="12.75">
      <c r="A177" s="30"/>
      <c r="B177" s="15"/>
      <c r="C177" s="16"/>
      <c r="D177" s="38"/>
      <c r="E177" s="82">
        <v>24</v>
      </c>
      <c r="F177" s="82">
        <v>144</v>
      </c>
      <c r="G177" s="83">
        <f t="shared" si="1"/>
        <v>2577.64</v>
      </c>
    </row>
    <row r="178" spans="1:7" s="21" customFormat="1" ht="12.75">
      <c r="A178" s="30"/>
      <c r="B178" s="15"/>
      <c r="C178" s="16"/>
      <c r="D178" s="38"/>
      <c r="E178" s="82">
        <v>21</v>
      </c>
      <c r="F178" s="82">
        <v>126</v>
      </c>
      <c r="G178" s="83">
        <f t="shared" si="1"/>
        <v>2255.43</v>
      </c>
    </row>
    <row r="179" spans="1:7" s="21" customFormat="1" ht="12.75">
      <c r="A179" s="30"/>
      <c r="B179" s="15"/>
      <c r="C179" s="16"/>
      <c r="D179" s="38"/>
      <c r="E179" s="82">
        <v>18</v>
      </c>
      <c r="F179" s="82">
        <v>108</v>
      </c>
      <c r="G179" s="83">
        <f t="shared" si="1"/>
        <v>1933.23</v>
      </c>
    </row>
    <row r="180" spans="1:7" s="21" customFormat="1" ht="12.75" customHeight="1">
      <c r="A180" s="30" t="s">
        <v>124</v>
      </c>
      <c r="B180" s="15">
        <v>40</v>
      </c>
      <c r="C180" s="16" t="s">
        <v>10</v>
      </c>
      <c r="D180" s="38" t="s">
        <v>41</v>
      </c>
      <c r="E180" s="80">
        <v>40</v>
      </c>
      <c r="F180" s="80">
        <v>220</v>
      </c>
      <c r="G180" s="81">
        <f>QS5!C13</f>
        <v>3938.06</v>
      </c>
    </row>
    <row r="181" spans="1:7" s="21" customFormat="1" ht="12.75">
      <c r="A181" s="30"/>
      <c r="B181" s="15"/>
      <c r="C181" s="16"/>
      <c r="D181" s="38"/>
      <c r="E181" s="18">
        <v>28</v>
      </c>
      <c r="F181" s="19">
        <v>168</v>
      </c>
      <c r="G181" s="39">
        <f>G180/220*168</f>
        <v>3007.25</v>
      </c>
    </row>
    <row r="182" spans="1:7" s="21" customFormat="1" ht="12.75">
      <c r="A182" s="30"/>
      <c r="B182" s="15"/>
      <c r="C182" s="16"/>
      <c r="D182" s="38"/>
      <c r="E182" s="18">
        <v>20</v>
      </c>
      <c r="F182" s="19">
        <v>120</v>
      </c>
      <c r="G182" s="39">
        <f>G180/220*120</f>
        <v>2148.03</v>
      </c>
    </row>
    <row r="183" spans="1:7" s="21" customFormat="1" ht="12.75">
      <c r="A183" s="30"/>
      <c r="B183" s="15"/>
      <c r="C183" s="16"/>
      <c r="D183" s="38"/>
      <c r="E183" s="82">
        <v>36</v>
      </c>
      <c r="F183" s="82">
        <v>216</v>
      </c>
      <c r="G183" s="83">
        <f aca="true" t="shared" si="2" ref="G183:G189">$G$180/$F$180*$F183</f>
        <v>3866.46</v>
      </c>
    </row>
    <row r="184" spans="1:7" s="21" customFormat="1" ht="12.75">
      <c r="A184" s="30"/>
      <c r="B184" s="15"/>
      <c r="C184" s="16"/>
      <c r="D184" s="38"/>
      <c r="E184" s="82">
        <v>33</v>
      </c>
      <c r="F184" s="82">
        <v>198</v>
      </c>
      <c r="G184" s="83">
        <f t="shared" si="2"/>
        <v>3544.25</v>
      </c>
    </row>
    <row r="185" spans="1:7" s="21" customFormat="1" ht="12.75">
      <c r="A185" s="30"/>
      <c r="B185" s="15"/>
      <c r="C185" s="16"/>
      <c r="D185" s="38"/>
      <c r="E185" s="82">
        <v>30</v>
      </c>
      <c r="F185" s="82">
        <v>180</v>
      </c>
      <c r="G185" s="83">
        <f t="shared" si="2"/>
        <v>3222.05</v>
      </c>
    </row>
    <row r="186" spans="1:7" s="21" customFormat="1" ht="12.75">
      <c r="A186" s="30"/>
      <c r="B186" s="15"/>
      <c r="C186" s="16"/>
      <c r="D186" s="38"/>
      <c r="E186" s="82">
        <v>27</v>
      </c>
      <c r="F186" s="82">
        <v>162</v>
      </c>
      <c r="G186" s="83">
        <f t="shared" si="2"/>
        <v>2899.84</v>
      </c>
    </row>
    <row r="187" spans="1:7" s="21" customFormat="1" ht="12.75">
      <c r="A187" s="30"/>
      <c r="B187" s="15"/>
      <c r="C187" s="16"/>
      <c r="D187" s="38"/>
      <c r="E187" s="82">
        <v>24</v>
      </c>
      <c r="F187" s="82">
        <v>144</v>
      </c>
      <c r="G187" s="83">
        <f t="shared" si="2"/>
        <v>2577.64</v>
      </c>
    </row>
    <row r="188" spans="1:7" s="21" customFormat="1" ht="12.75">
      <c r="A188" s="30"/>
      <c r="B188" s="15"/>
      <c r="C188" s="16"/>
      <c r="D188" s="38"/>
      <c r="E188" s="82">
        <v>21</v>
      </c>
      <c r="F188" s="82">
        <v>126</v>
      </c>
      <c r="G188" s="83">
        <f t="shared" si="2"/>
        <v>2255.43</v>
      </c>
    </row>
    <row r="189" spans="1:7" s="21" customFormat="1" ht="12.75">
      <c r="A189" s="30"/>
      <c r="B189" s="15"/>
      <c r="C189" s="16"/>
      <c r="D189" s="38"/>
      <c r="E189" s="82">
        <v>18</v>
      </c>
      <c r="F189" s="82">
        <v>108</v>
      </c>
      <c r="G189" s="83">
        <f t="shared" si="2"/>
        <v>1933.23</v>
      </c>
    </row>
    <row r="190" spans="1:7" s="21" customFormat="1" ht="12.75" customHeight="1">
      <c r="A190" s="14" t="s">
        <v>125</v>
      </c>
      <c r="B190" s="15">
        <v>50</v>
      </c>
      <c r="C190" s="16" t="s">
        <v>10</v>
      </c>
      <c r="D190" s="38" t="s">
        <v>41</v>
      </c>
      <c r="E190" s="40">
        <v>40</v>
      </c>
      <c r="F190" s="41">
        <v>220</v>
      </c>
      <c r="G190" s="61">
        <f>QS5!C13</f>
        <v>3938.06</v>
      </c>
    </row>
    <row r="191" spans="1:7" s="21" customFormat="1" ht="12.75">
      <c r="A191" s="14"/>
      <c r="B191" s="15"/>
      <c r="C191" s="16"/>
      <c r="D191" s="38"/>
      <c r="E191" s="18">
        <v>30</v>
      </c>
      <c r="F191" s="19">
        <v>180</v>
      </c>
      <c r="G191" s="39">
        <f>G190/220*180</f>
        <v>3222.05</v>
      </c>
    </row>
    <row r="192" spans="1:7" s="21" customFormat="1" ht="12.75">
      <c r="A192" s="14"/>
      <c r="B192" s="15"/>
      <c r="C192" s="16"/>
      <c r="D192" s="38"/>
      <c r="E192" s="18">
        <v>20</v>
      </c>
      <c r="F192" s="19">
        <v>120</v>
      </c>
      <c r="G192" s="39">
        <f>G190/220*120</f>
        <v>2148.03</v>
      </c>
    </row>
    <row r="193" spans="1:7" s="21" customFormat="1" ht="12.75" customHeight="1">
      <c r="A193" s="14" t="s">
        <v>126</v>
      </c>
      <c r="B193" s="62">
        <v>15</v>
      </c>
      <c r="C193" s="16" t="s">
        <v>10</v>
      </c>
      <c r="D193" s="38" t="s">
        <v>67</v>
      </c>
      <c r="E193" s="18">
        <v>40</v>
      </c>
      <c r="F193" s="19">
        <v>220</v>
      </c>
      <c r="G193" s="39">
        <f>G194/180*220</f>
        <v>4957.6</v>
      </c>
    </row>
    <row r="194" spans="1:7" s="21" customFormat="1" ht="12.75">
      <c r="A194" s="14"/>
      <c r="B194" s="62"/>
      <c r="C194" s="16"/>
      <c r="D194" s="38"/>
      <c r="E194" s="40">
        <v>30</v>
      </c>
      <c r="F194" s="41">
        <v>180</v>
      </c>
      <c r="G194" s="61">
        <f>QS5!C14</f>
        <v>4056.22</v>
      </c>
    </row>
    <row r="195" spans="1:7" s="21" customFormat="1" ht="12.75">
      <c r="A195" s="14" t="s">
        <v>127</v>
      </c>
      <c r="B195" s="15">
        <v>2</v>
      </c>
      <c r="C195" s="16" t="s">
        <v>10</v>
      </c>
      <c r="D195" s="17" t="s">
        <v>11</v>
      </c>
      <c r="E195" s="18">
        <v>40</v>
      </c>
      <c r="F195" s="19">
        <v>220</v>
      </c>
      <c r="G195" s="39">
        <f>QS5!C9</f>
        <v>3498.92</v>
      </c>
    </row>
    <row r="196" spans="1:7" s="21" customFormat="1" ht="12.75">
      <c r="A196" s="14" t="s">
        <v>128</v>
      </c>
      <c r="B196" s="15">
        <v>3</v>
      </c>
      <c r="C196" s="16" t="s">
        <v>10</v>
      </c>
      <c r="D196" s="17" t="s">
        <v>11</v>
      </c>
      <c r="E196" s="18">
        <v>40</v>
      </c>
      <c r="F196" s="19">
        <v>220</v>
      </c>
      <c r="G196" s="39">
        <f>QS5!C9</f>
        <v>3498.92</v>
      </c>
    </row>
    <row r="197" spans="1:7" s="21" customFormat="1" ht="12.75" customHeight="1">
      <c r="A197" s="14" t="s">
        <v>129</v>
      </c>
      <c r="B197" s="62">
        <v>30</v>
      </c>
      <c r="C197" s="16" t="s">
        <v>10</v>
      </c>
      <c r="D197" s="38" t="s">
        <v>67</v>
      </c>
      <c r="E197" s="18">
        <v>40</v>
      </c>
      <c r="F197" s="19">
        <v>220</v>
      </c>
      <c r="G197" s="39">
        <f>G198/180*220</f>
        <v>4957.6</v>
      </c>
    </row>
    <row r="198" spans="1:7" s="21" customFormat="1" ht="12.75">
      <c r="A198" s="14"/>
      <c r="B198" s="62"/>
      <c r="C198" s="16"/>
      <c r="D198" s="38"/>
      <c r="E198" s="40">
        <v>30</v>
      </c>
      <c r="F198" s="41">
        <v>180</v>
      </c>
      <c r="G198" s="61">
        <f>QS5!C14</f>
        <v>4056.22</v>
      </c>
    </row>
    <row r="199" spans="1:7" s="21" customFormat="1" ht="12.75">
      <c r="A199" s="14" t="s">
        <v>130</v>
      </c>
      <c r="B199" s="15">
        <v>10</v>
      </c>
      <c r="C199" s="37" t="s">
        <v>36</v>
      </c>
      <c r="D199" s="17" t="s">
        <v>26</v>
      </c>
      <c r="E199" s="18" t="s">
        <v>131</v>
      </c>
      <c r="F199" s="19">
        <v>220</v>
      </c>
      <c r="G199" s="39">
        <f>QS1!C16</f>
        <v>1585.24</v>
      </c>
    </row>
    <row r="200" spans="1:7" s="21" customFormat="1" ht="12.75" customHeight="1">
      <c r="A200" s="14" t="s">
        <v>132</v>
      </c>
      <c r="B200" s="15">
        <v>4</v>
      </c>
      <c r="C200" s="16" t="s">
        <v>10</v>
      </c>
      <c r="D200" s="38" t="s">
        <v>133</v>
      </c>
      <c r="E200" s="18">
        <v>40</v>
      </c>
      <c r="F200" s="19">
        <v>220</v>
      </c>
      <c r="G200" s="39">
        <f>G202/120*220</f>
        <v>11585.55</v>
      </c>
    </row>
    <row r="201" spans="1:7" s="21" customFormat="1" ht="12.75">
      <c r="A201" s="14"/>
      <c r="B201" s="15"/>
      <c r="C201" s="16"/>
      <c r="D201" s="38"/>
      <c r="E201" s="18">
        <v>30</v>
      </c>
      <c r="F201" s="19">
        <v>180</v>
      </c>
      <c r="G201" s="39">
        <f>G202/120*180</f>
        <v>9479.09</v>
      </c>
    </row>
    <row r="202" spans="1:7" s="21" customFormat="1" ht="12.75">
      <c r="A202" s="14"/>
      <c r="B202" s="15"/>
      <c r="C202" s="16"/>
      <c r="D202" s="38"/>
      <c r="E202" s="40">
        <v>20</v>
      </c>
      <c r="F202" s="41">
        <v>120</v>
      </c>
      <c r="G202" s="42">
        <f>QS5!C29</f>
        <v>6319.39</v>
      </c>
    </row>
    <row r="203" spans="1:7" s="21" customFormat="1" ht="12.75">
      <c r="A203" s="14" t="s">
        <v>134</v>
      </c>
      <c r="B203" s="15">
        <v>1</v>
      </c>
      <c r="C203" s="16" t="s">
        <v>10</v>
      </c>
      <c r="D203" s="17" t="s">
        <v>67</v>
      </c>
      <c r="E203" s="18">
        <v>40</v>
      </c>
      <c r="F203" s="19">
        <v>220</v>
      </c>
      <c r="G203" s="20">
        <f>QS5!C14</f>
        <v>4056.22</v>
      </c>
    </row>
    <row r="204" spans="1:7" s="21" customFormat="1" ht="12.75">
      <c r="A204" s="14" t="s">
        <v>135</v>
      </c>
      <c r="B204" s="15">
        <v>15</v>
      </c>
      <c r="C204" s="16" t="s">
        <v>10</v>
      </c>
      <c r="D204" s="17" t="s">
        <v>83</v>
      </c>
      <c r="E204" s="18">
        <v>40</v>
      </c>
      <c r="F204" s="19">
        <v>220</v>
      </c>
      <c r="G204" s="20">
        <f>QS5!C24</f>
        <v>5451.17</v>
      </c>
    </row>
    <row r="205" spans="1:7" s="21" customFormat="1" ht="12.75">
      <c r="A205" s="72" t="s">
        <v>136</v>
      </c>
      <c r="B205" s="73">
        <v>4</v>
      </c>
      <c r="C205" s="75" t="s">
        <v>101</v>
      </c>
      <c r="D205" s="17" t="s">
        <v>102</v>
      </c>
      <c r="E205" s="19">
        <v>40</v>
      </c>
      <c r="F205" s="19">
        <v>220</v>
      </c>
      <c r="G205" s="84">
        <f>QS4!C9</f>
        <v>2500.68</v>
      </c>
    </row>
    <row r="206" spans="1:7" s="21" customFormat="1" ht="12.75">
      <c r="A206" s="69" t="s">
        <v>137</v>
      </c>
      <c r="B206" s="70">
        <v>2</v>
      </c>
      <c r="C206" s="71" t="s">
        <v>101</v>
      </c>
      <c r="D206" s="25" t="s">
        <v>102</v>
      </c>
      <c r="E206" s="50">
        <v>40</v>
      </c>
      <c r="F206" s="50">
        <v>220</v>
      </c>
      <c r="G206" s="85">
        <f>QS4!C9</f>
        <v>2500.68</v>
      </c>
    </row>
    <row r="207" spans="1:7" s="21" customFormat="1" ht="23.25">
      <c r="A207" s="58" t="s">
        <v>138</v>
      </c>
      <c r="B207" s="86">
        <v>3</v>
      </c>
      <c r="C207" s="87" t="s">
        <v>139</v>
      </c>
      <c r="D207" s="17" t="s">
        <v>140</v>
      </c>
      <c r="E207" s="19">
        <v>40</v>
      </c>
      <c r="F207" s="19">
        <v>220</v>
      </c>
      <c r="G207" s="88">
        <f>QS4!C21</f>
        <v>3565.35</v>
      </c>
    </row>
    <row r="208" spans="1:7" s="21" customFormat="1" ht="12.75">
      <c r="A208" s="72" t="s">
        <v>141</v>
      </c>
      <c r="B208" s="73">
        <v>5</v>
      </c>
      <c r="C208" s="75" t="s">
        <v>101</v>
      </c>
      <c r="D208" s="17" t="s">
        <v>102</v>
      </c>
      <c r="E208" s="19">
        <v>40</v>
      </c>
      <c r="F208" s="19">
        <v>220</v>
      </c>
      <c r="G208" s="84">
        <f>QS4!C9</f>
        <v>2500.68</v>
      </c>
    </row>
    <row r="209" spans="1:7" s="21" customFormat="1" ht="12.75">
      <c r="A209" s="14" t="s">
        <v>142</v>
      </c>
      <c r="B209" s="15">
        <v>5</v>
      </c>
      <c r="C209" s="37" t="s">
        <v>101</v>
      </c>
      <c r="D209" s="17" t="s">
        <v>102</v>
      </c>
      <c r="E209" s="18">
        <v>40</v>
      </c>
      <c r="F209" s="19">
        <v>220</v>
      </c>
      <c r="G209" s="20">
        <f>QS4!C9</f>
        <v>2500.68</v>
      </c>
    </row>
    <row r="210" spans="1:7" s="21" customFormat="1" ht="12.75">
      <c r="A210" s="14" t="s">
        <v>143</v>
      </c>
      <c r="B210" s="15">
        <v>80</v>
      </c>
      <c r="C210" s="37" t="s">
        <v>101</v>
      </c>
      <c r="D210" s="17" t="s">
        <v>102</v>
      </c>
      <c r="E210" s="18">
        <v>40</v>
      </c>
      <c r="F210" s="19">
        <v>220</v>
      </c>
      <c r="G210" s="20">
        <f>QS4!C9</f>
        <v>2500.68</v>
      </c>
    </row>
    <row r="211" spans="1:7" s="21" customFormat="1" ht="12.75">
      <c r="A211" s="14" t="s">
        <v>144</v>
      </c>
      <c r="B211" s="15">
        <v>6</v>
      </c>
      <c r="C211" s="37" t="s">
        <v>101</v>
      </c>
      <c r="D211" s="17" t="s">
        <v>102</v>
      </c>
      <c r="E211" s="18">
        <v>40</v>
      </c>
      <c r="F211" s="19">
        <v>220</v>
      </c>
      <c r="G211" s="20">
        <f>QS4!C9</f>
        <v>2500.68</v>
      </c>
    </row>
    <row r="212" spans="1:7" s="21" customFormat="1" ht="12.75">
      <c r="A212" s="14" t="s">
        <v>145</v>
      </c>
      <c r="B212" s="15">
        <v>4</v>
      </c>
      <c r="C212" s="37" t="s">
        <v>101</v>
      </c>
      <c r="D212" s="17" t="s">
        <v>102</v>
      </c>
      <c r="E212" s="18">
        <v>40</v>
      </c>
      <c r="F212" s="19">
        <v>220</v>
      </c>
      <c r="G212" s="20">
        <f>QS4!C9</f>
        <v>2500.68</v>
      </c>
    </row>
    <row r="213" spans="1:7" s="21" customFormat="1" ht="12.75">
      <c r="A213" s="14" t="s">
        <v>146</v>
      </c>
      <c r="B213" s="15">
        <v>4</v>
      </c>
      <c r="C213" s="75" t="s">
        <v>139</v>
      </c>
      <c r="D213" s="17" t="s">
        <v>102</v>
      </c>
      <c r="E213" s="18">
        <v>40</v>
      </c>
      <c r="F213" s="19">
        <v>220</v>
      </c>
      <c r="G213" s="20">
        <f>QS4!C9</f>
        <v>2500.68</v>
      </c>
    </row>
    <row r="214" spans="1:7" s="21" customFormat="1" ht="12.75">
      <c r="A214" s="14" t="s">
        <v>147</v>
      </c>
      <c r="B214" s="15">
        <v>3</v>
      </c>
      <c r="C214" s="16" t="s">
        <v>10</v>
      </c>
      <c r="D214" s="17" t="s">
        <v>83</v>
      </c>
      <c r="E214" s="18">
        <v>40</v>
      </c>
      <c r="F214" s="19">
        <v>220</v>
      </c>
      <c r="G214" s="20">
        <f>QS5!C24</f>
        <v>5451.17</v>
      </c>
    </row>
  </sheetData>
  <sheetProtection selectLockedCells="1" selectUnlockedCells="1"/>
  <mergeCells count="208">
    <mergeCell ref="A5:G5"/>
    <mergeCell ref="A6:G6"/>
    <mergeCell ref="A9:A11"/>
    <mergeCell ref="B9:B11"/>
    <mergeCell ref="C9:C11"/>
    <mergeCell ref="D9:D11"/>
    <mergeCell ref="A27:A28"/>
    <mergeCell ref="B27:B28"/>
    <mergeCell ref="C27:C28"/>
    <mergeCell ref="D27:D28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A42:A44"/>
    <mergeCell ref="B42:B44"/>
    <mergeCell ref="C42:C44"/>
    <mergeCell ref="D42:D44"/>
    <mergeCell ref="A45:A47"/>
    <mergeCell ref="B45:B47"/>
    <mergeCell ref="C45:C47"/>
    <mergeCell ref="D45:D47"/>
    <mergeCell ref="A48:A50"/>
    <mergeCell ref="B48:B50"/>
    <mergeCell ref="C48:C50"/>
    <mergeCell ref="D48:D50"/>
    <mergeCell ref="A51:A53"/>
    <mergeCell ref="B51:B53"/>
    <mergeCell ref="C51:C53"/>
    <mergeCell ref="D51:D53"/>
    <mergeCell ref="A55:A57"/>
    <mergeCell ref="B55:B57"/>
    <mergeCell ref="C55:C57"/>
    <mergeCell ref="D55:D57"/>
    <mergeCell ref="A58:A60"/>
    <mergeCell ref="B58:B60"/>
    <mergeCell ref="C58:C60"/>
    <mergeCell ref="D58:D60"/>
    <mergeCell ref="A61:A63"/>
    <mergeCell ref="B61:B63"/>
    <mergeCell ref="C61:C63"/>
    <mergeCell ref="D61:D63"/>
    <mergeCell ref="A64:A66"/>
    <mergeCell ref="B64:B66"/>
    <mergeCell ref="C64:C66"/>
    <mergeCell ref="D64:D66"/>
    <mergeCell ref="A67:A69"/>
    <mergeCell ref="B67:B69"/>
    <mergeCell ref="C67:C69"/>
    <mergeCell ref="D67:D69"/>
    <mergeCell ref="A70:A72"/>
    <mergeCell ref="B70:B72"/>
    <mergeCell ref="C70:C72"/>
    <mergeCell ref="D70:D72"/>
    <mergeCell ref="A73:A75"/>
    <mergeCell ref="B73:B75"/>
    <mergeCell ref="C73:C75"/>
    <mergeCell ref="D73:D75"/>
    <mergeCell ref="A76:A78"/>
    <mergeCell ref="B76:B78"/>
    <mergeCell ref="C76:C78"/>
    <mergeCell ref="D76:D78"/>
    <mergeCell ref="A79:A81"/>
    <mergeCell ref="B79:B81"/>
    <mergeCell ref="C79:C81"/>
    <mergeCell ref="D79:D81"/>
    <mergeCell ref="A82:A84"/>
    <mergeCell ref="B82:B84"/>
    <mergeCell ref="C82:C84"/>
    <mergeCell ref="D82:D84"/>
    <mergeCell ref="A85:A86"/>
    <mergeCell ref="B85:B86"/>
    <mergeCell ref="C85:C86"/>
    <mergeCell ref="D85:D86"/>
    <mergeCell ref="A89:A90"/>
    <mergeCell ref="B89:B90"/>
    <mergeCell ref="C89:C90"/>
    <mergeCell ref="D89:D90"/>
    <mergeCell ref="A91:A92"/>
    <mergeCell ref="B91:B92"/>
    <mergeCell ref="C91:C92"/>
    <mergeCell ref="D91:D92"/>
    <mergeCell ref="A93:A94"/>
    <mergeCell ref="B93:B94"/>
    <mergeCell ref="C93:C94"/>
    <mergeCell ref="D93:D94"/>
    <mergeCell ref="A95:A97"/>
    <mergeCell ref="B95:B97"/>
    <mergeCell ref="C95:C97"/>
    <mergeCell ref="D95:D97"/>
    <mergeCell ref="A100:A102"/>
    <mergeCell ref="B100:B102"/>
    <mergeCell ref="C100:C102"/>
    <mergeCell ref="D100:D102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21:A122"/>
    <mergeCell ref="B121:B122"/>
    <mergeCell ref="C121:C122"/>
    <mergeCell ref="D121:D122"/>
    <mergeCell ref="A128:A130"/>
    <mergeCell ref="B128:B130"/>
    <mergeCell ref="C128:C130"/>
    <mergeCell ref="D128:D130"/>
    <mergeCell ref="A133:A135"/>
    <mergeCell ref="B133:B135"/>
    <mergeCell ref="C133:C135"/>
    <mergeCell ref="D133:D135"/>
    <mergeCell ref="A136:A138"/>
    <mergeCell ref="B136:B138"/>
    <mergeCell ref="C136:C138"/>
    <mergeCell ref="D136:D138"/>
    <mergeCell ref="A139:A140"/>
    <mergeCell ref="B139:B140"/>
    <mergeCell ref="C139:C140"/>
    <mergeCell ref="D139:D140"/>
    <mergeCell ref="E139:F139"/>
    <mergeCell ref="G139:G140"/>
    <mergeCell ref="E140:F140"/>
    <mergeCell ref="A141:A143"/>
    <mergeCell ref="B141:B143"/>
    <mergeCell ref="C141:C143"/>
    <mergeCell ref="D141:D143"/>
    <mergeCell ref="A144:A145"/>
    <mergeCell ref="B144:B145"/>
    <mergeCell ref="C144:C145"/>
    <mergeCell ref="D144:D145"/>
    <mergeCell ref="E144:F144"/>
    <mergeCell ref="G144:G145"/>
    <mergeCell ref="E145:F145"/>
    <mergeCell ref="A146:A148"/>
    <mergeCell ref="B146:B148"/>
    <mergeCell ref="C146:C148"/>
    <mergeCell ref="D146:D148"/>
    <mergeCell ref="A149:A150"/>
    <mergeCell ref="B149:B150"/>
    <mergeCell ref="C149:C150"/>
    <mergeCell ref="D149:D150"/>
    <mergeCell ref="A152:A153"/>
    <mergeCell ref="B152:B153"/>
    <mergeCell ref="C152:C153"/>
    <mergeCell ref="D152:D153"/>
    <mergeCell ref="A155:A157"/>
    <mergeCell ref="B155:B157"/>
    <mergeCell ref="C155:C157"/>
    <mergeCell ref="D155:D157"/>
    <mergeCell ref="A158:A169"/>
    <mergeCell ref="B158:B169"/>
    <mergeCell ref="C158:C169"/>
    <mergeCell ref="D158:D169"/>
    <mergeCell ref="A170:A179"/>
    <mergeCell ref="B170:B179"/>
    <mergeCell ref="C170:C179"/>
    <mergeCell ref="D170:D179"/>
    <mergeCell ref="A180:A189"/>
    <mergeCell ref="B180:B189"/>
    <mergeCell ref="C180:C189"/>
    <mergeCell ref="D180:D189"/>
    <mergeCell ref="A190:A192"/>
    <mergeCell ref="B190:B192"/>
    <mergeCell ref="C190:C192"/>
    <mergeCell ref="D190:D192"/>
    <mergeCell ref="A193:A194"/>
    <mergeCell ref="B193:B194"/>
    <mergeCell ref="C193:C194"/>
    <mergeCell ref="D193:D194"/>
    <mergeCell ref="A197:A198"/>
    <mergeCell ref="B197:B198"/>
    <mergeCell ref="C197:C198"/>
    <mergeCell ref="D197:D198"/>
    <mergeCell ref="A200:A202"/>
    <mergeCell ref="B200:B202"/>
    <mergeCell ref="C200:C202"/>
    <mergeCell ref="D200:D202"/>
  </mergeCells>
  <printOptions horizontalCentered="1"/>
  <pageMargins left="0.39375" right="0.39375" top="0.39375" bottom="0.4340277777777778" header="0.5118055555555555" footer="0.19652777777777777"/>
  <pageSetup horizontalDpi="300" verticalDpi="300" orientation="portrait" paperSize="9" scale="83"/>
  <headerFooter alignWithMargins="0">
    <oddFooter>&amp;CPágina &amp;P</oddFooter>
  </headerFooter>
  <rowBreaks count="3" manualBreakCount="3">
    <brk id="63" max="255" man="1"/>
    <brk id="118" max="255" man="1"/>
    <brk id="1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160" zoomScaleNormal="160" zoomScaleSheetLayoutView="120" workbookViewId="0" topLeftCell="A1">
      <selection activeCell="A35" sqref="A35"/>
    </sheetView>
  </sheetViews>
  <sheetFormatPr defaultColWidth="11.421875" defaultRowHeight="12.75"/>
  <cols>
    <col min="1" max="1" width="5.421875" style="9" customWidth="1"/>
    <col min="2" max="2" width="11.421875" style="9" customWidth="1"/>
    <col min="3" max="3" width="8.7109375" style="89" customWidth="1"/>
    <col min="4" max="4" width="9.28125" style="89" customWidth="1"/>
    <col min="5" max="5" width="5.421875" style="9" customWidth="1"/>
    <col min="6" max="6" width="11.421875" style="9" customWidth="1"/>
    <col min="7" max="7" width="8.7109375" style="89" customWidth="1"/>
    <col min="8" max="8" width="5.28125" style="9" customWidth="1"/>
    <col min="9" max="9" width="11.421875" style="9" customWidth="1"/>
    <col min="10" max="10" width="8.7109375" style="89" customWidth="1"/>
    <col min="11" max="11" width="5.28125" style="9" customWidth="1"/>
    <col min="12" max="12" width="11.421875" style="9" customWidth="1"/>
    <col min="13" max="13" width="9.7109375" style="9" customWidth="1"/>
  </cols>
  <sheetData>
    <row r="1" spans="1:13" ht="2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0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0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6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6.5" customHeight="1">
      <c r="A6" s="91">
        <f>CONCATENATE("QUADRO SALARIAL 1 (QS1) - ",UPPER(Empregos!A6))</f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s="4" customFormat="1" ht="27.75" customHeight="1">
      <c r="A8" s="93" t="s">
        <v>148</v>
      </c>
      <c r="B8" s="93" t="s">
        <v>149</v>
      </c>
      <c r="C8" s="94" t="s">
        <v>8</v>
      </c>
      <c r="D8" s="95" t="s">
        <v>150</v>
      </c>
      <c r="E8" s="93" t="s">
        <v>148</v>
      </c>
      <c r="F8" s="93" t="s">
        <v>149</v>
      </c>
      <c r="G8" s="94" t="s">
        <v>8</v>
      </c>
      <c r="H8" s="93" t="s">
        <v>148</v>
      </c>
      <c r="I8" s="93" t="s">
        <v>149</v>
      </c>
      <c r="J8" s="94" t="s">
        <v>8</v>
      </c>
      <c r="K8" s="93" t="s">
        <v>148</v>
      </c>
      <c r="L8" s="93" t="s">
        <v>149</v>
      </c>
      <c r="M8" s="96" t="s">
        <v>8</v>
      </c>
    </row>
    <row r="9" spans="1:13" ht="12.75" customHeight="1">
      <c r="A9" s="97">
        <v>1</v>
      </c>
      <c r="B9" s="98">
        <v>1</v>
      </c>
      <c r="C9" s="99">
        <v>1288.99</v>
      </c>
      <c r="D9" s="100" t="s">
        <v>151</v>
      </c>
      <c r="E9" s="97">
        <v>2</v>
      </c>
      <c r="F9" s="98">
        <v>1</v>
      </c>
      <c r="G9" s="99">
        <v>1675.67</v>
      </c>
      <c r="H9" s="97">
        <v>3</v>
      </c>
      <c r="I9" s="98">
        <v>1</v>
      </c>
      <c r="J9" s="99">
        <v>2513.48</v>
      </c>
      <c r="K9" s="97">
        <v>4</v>
      </c>
      <c r="L9" s="98">
        <v>1</v>
      </c>
      <c r="M9" s="99">
        <v>3267.52</v>
      </c>
    </row>
    <row r="10" spans="1:13" ht="12.75" customHeight="1">
      <c r="A10" s="97"/>
      <c r="B10" s="98">
        <v>2</v>
      </c>
      <c r="C10" s="99">
        <v>1327.63</v>
      </c>
      <c r="D10" s="101">
        <v>1550</v>
      </c>
      <c r="E10" s="97"/>
      <c r="F10" s="98">
        <v>2</v>
      </c>
      <c r="G10" s="99">
        <v>1725.94</v>
      </c>
      <c r="H10" s="97"/>
      <c r="I10" s="98">
        <v>2</v>
      </c>
      <c r="J10" s="99">
        <v>2588.9</v>
      </c>
      <c r="K10" s="97"/>
      <c r="L10" s="98">
        <v>2</v>
      </c>
      <c r="M10" s="99">
        <v>3365.56</v>
      </c>
    </row>
    <row r="11" spans="1:13" ht="12.75" customHeight="1">
      <c r="A11" s="97"/>
      <c r="B11" s="98">
        <v>3</v>
      </c>
      <c r="C11" s="99">
        <v>1367.48</v>
      </c>
      <c r="D11" s="102">
        <f aca="true" t="shared" si="0" ref="D11:D33">D10*1.03</f>
        <v>1596.5</v>
      </c>
      <c r="E11" s="97"/>
      <c r="F11" s="98">
        <v>3</v>
      </c>
      <c r="G11" s="99">
        <v>1777.72</v>
      </c>
      <c r="H11" s="97"/>
      <c r="I11" s="98">
        <v>3</v>
      </c>
      <c r="J11" s="99">
        <v>2666.59</v>
      </c>
      <c r="K11" s="97"/>
      <c r="L11" s="98">
        <v>3</v>
      </c>
      <c r="M11" s="99">
        <v>3466.5</v>
      </c>
    </row>
    <row r="12" spans="1:13" ht="12.75" customHeight="1">
      <c r="A12" s="97"/>
      <c r="B12" s="98">
        <v>4</v>
      </c>
      <c r="C12" s="99">
        <v>1408.5</v>
      </c>
      <c r="D12" s="102">
        <f t="shared" si="0"/>
        <v>1644.4</v>
      </c>
      <c r="E12" s="97"/>
      <c r="F12" s="98">
        <v>4</v>
      </c>
      <c r="G12" s="99">
        <v>1831.04</v>
      </c>
      <c r="H12" s="97"/>
      <c r="I12" s="98">
        <v>4</v>
      </c>
      <c r="J12" s="99">
        <v>2746.55</v>
      </c>
      <c r="K12" s="97"/>
      <c r="L12" s="98">
        <v>4</v>
      </c>
      <c r="M12" s="99">
        <v>3570.53</v>
      </c>
    </row>
    <row r="13" spans="1:13" ht="12.75" customHeight="1">
      <c r="A13" s="97"/>
      <c r="B13" s="98">
        <v>5</v>
      </c>
      <c r="C13" s="99">
        <v>1450.74</v>
      </c>
      <c r="D13" s="102">
        <f t="shared" si="0"/>
        <v>1693.73</v>
      </c>
      <c r="E13" s="97"/>
      <c r="F13" s="98">
        <v>5</v>
      </c>
      <c r="G13" s="99">
        <v>1885.99</v>
      </c>
      <c r="H13" s="97"/>
      <c r="I13" s="98">
        <v>5</v>
      </c>
      <c r="J13" s="99">
        <v>2828.96</v>
      </c>
      <c r="K13" s="97"/>
      <c r="L13" s="98">
        <v>5</v>
      </c>
      <c r="M13" s="99">
        <v>3677.63</v>
      </c>
    </row>
    <row r="14" spans="1:13" ht="12.75" customHeight="1">
      <c r="A14" s="97"/>
      <c r="B14" s="98">
        <v>6</v>
      </c>
      <c r="C14" s="99">
        <v>1494.25</v>
      </c>
      <c r="D14" s="102">
        <f t="shared" si="0"/>
        <v>1744.54</v>
      </c>
      <c r="E14" s="97"/>
      <c r="F14" s="98">
        <v>6</v>
      </c>
      <c r="G14" s="99">
        <v>1942.57</v>
      </c>
      <c r="H14" s="97"/>
      <c r="I14" s="98">
        <v>6</v>
      </c>
      <c r="J14" s="99">
        <v>2913.83</v>
      </c>
      <c r="K14" s="97"/>
      <c r="L14" s="98">
        <v>6</v>
      </c>
      <c r="M14" s="99">
        <v>3787.97</v>
      </c>
    </row>
    <row r="15" spans="1:13" ht="12.75" customHeight="1">
      <c r="A15" s="97"/>
      <c r="B15" s="98">
        <v>7</v>
      </c>
      <c r="C15" s="99">
        <v>1539.11</v>
      </c>
      <c r="D15" s="102">
        <f t="shared" si="0"/>
        <v>1796.88</v>
      </c>
      <c r="E15" s="97"/>
      <c r="F15" s="98">
        <v>7</v>
      </c>
      <c r="G15" s="99">
        <v>2000.82</v>
      </c>
      <c r="H15" s="97"/>
      <c r="I15" s="98">
        <v>7</v>
      </c>
      <c r="J15" s="99">
        <v>3001.23</v>
      </c>
      <c r="K15" s="97"/>
      <c r="L15" s="98">
        <v>7</v>
      </c>
      <c r="M15" s="99">
        <v>3901.57</v>
      </c>
    </row>
    <row r="16" spans="1:13" ht="12.75" customHeight="1">
      <c r="A16" s="97"/>
      <c r="B16" s="98">
        <v>8</v>
      </c>
      <c r="C16" s="99">
        <v>1585.24</v>
      </c>
      <c r="D16" s="102">
        <f t="shared" si="0"/>
        <v>1850.79</v>
      </c>
      <c r="E16" s="97"/>
      <c r="F16" s="98">
        <v>8</v>
      </c>
      <c r="G16" s="99">
        <v>2060.86</v>
      </c>
      <c r="H16" s="97"/>
      <c r="I16" s="98">
        <v>8</v>
      </c>
      <c r="J16" s="99">
        <v>3091.29</v>
      </c>
      <c r="K16" s="97"/>
      <c r="L16" s="98">
        <v>8</v>
      </c>
      <c r="M16" s="99">
        <v>4018.64</v>
      </c>
    </row>
    <row r="17" spans="1:13" ht="12.75" customHeight="1">
      <c r="A17" s="97"/>
      <c r="B17" s="98">
        <v>9</v>
      </c>
      <c r="C17" s="99">
        <v>1632.82</v>
      </c>
      <c r="D17" s="102">
        <f t="shared" si="0"/>
        <v>1906.31</v>
      </c>
      <c r="E17" s="97"/>
      <c r="F17" s="98">
        <v>9</v>
      </c>
      <c r="G17" s="99">
        <v>2122.66</v>
      </c>
      <c r="H17" s="97"/>
      <c r="I17" s="98">
        <v>9</v>
      </c>
      <c r="J17" s="99">
        <v>3184.01</v>
      </c>
      <c r="K17" s="97"/>
      <c r="L17" s="98">
        <v>9</v>
      </c>
      <c r="M17" s="99">
        <v>4139.19</v>
      </c>
    </row>
    <row r="18" spans="1:13" ht="12.75" customHeight="1">
      <c r="A18" s="97"/>
      <c r="B18" s="98">
        <v>10</v>
      </c>
      <c r="C18" s="99">
        <v>1681.8</v>
      </c>
      <c r="D18" s="102">
        <f t="shared" si="0"/>
        <v>1963.5</v>
      </c>
      <c r="E18" s="97"/>
      <c r="F18" s="98">
        <v>10</v>
      </c>
      <c r="G18" s="99">
        <v>2186.34</v>
      </c>
      <c r="H18" s="97"/>
      <c r="I18" s="98">
        <v>10</v>
      </c>
      <c r="J18" s="99">
        <v>3279.54</v>
      </c>
      <c r="K18" s="97"/>
      <c r="L18" s="98">
        <v>10</v>
      </c>
      <c r="M18" s="99">
        <v>4263.37</v>
      </c>
    </row>
    <row r="19" spans="1:13" ht="12.75" customHeight="1">
      <c r="A19" s="97"/>
      <c r="B19" s="98">
        <v>11</v>
      </c>
      <c r="C19" s="99">
        <v>1732.26</v>
      </c>
      <c r="D19" s="102">
        <f t="shared" si="0"/>
        <v>2022.41</v>
      </c>
      <c r="E19" s="97"/>
      <c r="F19" s="98">
        <v>11</v>
      </c>
      <c r="G19" s="99">
        <v>2251.94</v>
      </c>
      <c r="H19" s="97"/>
      <c r="I19" s="103"/>
      <c r="J19" s="103"/>
      <c r="K19" s="97"/>
      <c r="L19" s="103"/>
      <c r="M19" s="103"/>
    </row>
    <row r="20" spans="1:13" ht="12.75" customHeight="1">
      <c r="A20" s="97"/>
      <c r="B20" s="98">
        <v>12</v>
      </c>
      <c r="C20" s="99">
        <v>1784.25</v>
      </c>
      <c r="D20" s="102">
        <f t="shared" si="0"/>
        <v>2083.08</v>
      </c>
      <c r="E20" s="97"/>
      <c r="F20" s="98">
        <v>12</v>
      </c>
      <c r="G20" s="99">
        <v>2319.5</v>
      </c>
      <c r="H20" s="97"/>
      <c r="I20" s="103"/>
      <c r="J20" s="103"/>
      <c r="K20" s="97"/>
      <c r="L20" s="103"/>
      <c r="M20" s="103"/>
    </row>
    <row r="21" spans="1:13" ht="12.75" customHeight="1">
      <c r="A21" s="97"/>
      <c r="B21" s="98">
        <v>13</v>
      </c>
      <c r="C21" s="99">
        <v>1837.77</v>
      </c>
      <c r="D21" s="102">
        <f t="shared" si="0"/>
        <v>2145.57</v>
      </c>
      <c r="E21" s="97"/>
      <c r="F21" s="98">
        <v>13</v>
      </c>
      <c r="G21" s="99">
        <v>2389.07</v>
      </c>
      <c r="H21" s="97"/>
      <c r="I21" s="103"/>
      <c r="J21" s="103"/>
      <c r="K21" s="97"/>
      <c r="L21" s="103"/>
      <c r="M21" s="103"/>
    </row>
    <row r="22" spans="1:13" ht="12.75" customHeight="1">
      <c r="A22" s="97"/>
      <c r="B22" s="98">
        <v>14</v>
      </c>
      <c r="C22" s="99">
        <v>1892.86</v>
      </c>
      <c r="D22" s="102">
        <f t="shared" si="0"/>
        <v>2209.94</v>
      </c>
      <c r="E22" s="97"/>
      <c r="F22" s="98">
        <v>14</v>
      </c>
      <c r="G22" s="99">
        <v>2460.75</v>
      </c>
      <c r="H22" s="97"/>
      <c r="I22" s="103"/>
      <c r="J22" s="103"/>
      <c r="K22" s="97"/>
      <c r="L22" s="103"/>
      <c r="M22" s="103"/>
    </row>
    <row r="23" spans="1:13" ht="12.75" customHeight="1">
      <c r="A23" s="97"/>
      <c r="B23" s="98">
        <v>15</v>
      </c>
      <c r="C23" s="99">
        <v>1949.66</v>
      </c>
      <c r="D23" s="102">
        <f t="shared" si="0"/>
        <v>2276.24</v>
      </c>
      <c r="E23" s="97"/>
      <c r="F23" s="98">
        <v>15</v>
      </c>
      <c r="G23" s="99">
        <v>2534.56</v>
      </c>
      <c r="H23" s="97"/>
      <c r="I23" s="103"/>
      <c r="J23" s="103"/>
      <c r="K23" s="97"/>
      <c r="L23" s="103"/>
      <c r="M23" s="103"/>
    </row>
    <row r="24" spans="1:13" ht="12.75" customHeight="1">
      <c r="A24" s="97"/>
      <c r="B24" s="98">
        <v>16</v>
      </c>
      <c r="C24" s="99">
        <v>2008.15</v>
      </c>
      <c r="D24" s="102">
        <f t="shared" si="0"/>
        <v>2344.53</v>
      </c>
      <c r="E24" s="97"/>
      <c r="F24" s="98">
        <v>16</v>
      </c>
      <c r="G24" s="99">
        <v>2610.58</v>
      </c>
      <c r="H24" s="97"/>
      <c r="I24" s="103"/>
      <c r="J24" s="103"/>
      <c r="K24" s="97"/>
      <c r="L24" s="103"/>
      <c r="M24" s="103"/>
    </row>
    <row r="25" spans="1:13" ht="12.75" customHeight="1">
      <c r="A25" s="97"/>
      <c r="B25" s="98">
        <v>17</v>
      </c>
      <c r="C25" s="99">
        <v>2068.41</v>
      </c>
      <c r="D25" s="102">
        <f t="shared" si="0"/>
        <v>2414.87</v>
      </c>
      <c r="E25" s="97"/>
      <c r="F25" s="98">
        <v>17</v>
      </c>
      <c r="G25" s="99">
        <v>2688.92</v>
      </c>
      <c r="H25" s="97"/>
      <c r="I25" s="103"/>
      <c r="J25" s="103"/>
      <c r="K25" s="97"/>
      <c r="L25" s="103"/>
      <c r="M25" s="103"/>
    </row>
    <row r="26" spans="1:13" ht="12.75" customHeight="1">
      <c r="A26" s="97"/>
      <c r="B26" s="98">
        <v>18</v>
      </c>
      <c r="C26" s="99">
        <v>2130.46</v>
      </c>
      <c r="D26" s="102">
        <f t="shared" si="0"/>
        <v>2487.32</v>
      </c>
      <c r="E26" s="97"/>
      <c r="F26" s="98">
        <v>18</v>
      </c>
      <c r="G26" s="99">
        <v>2769.59</v>
      </c>
      <c r="H26" s="97"/>
      <c r="I26" s="103"/>
      <c r="J26" s="103"/>
      <c r="K26" s="97"/>
      <c r="L26" s="103"/>
      <c r="M26" s="103"/>
    </row>
    <row r="27" spans="1:13" ht="12.75" customHeight="1">
      <c r="A27" s="97"/>
      <c r="B27" s="98">
        <v>19</v>
      </c>
      <c r="C27" s="99">
        <v>2194.37</v>
      </c>
      <c r="D27" s="102">
        <f t="shared" si="0"/>
        <v>2561.94</v>
      </c>
      <c r="E27" s="97"/>
      <c r="F27" s="103"/>
      <c r="G27" s="103"/>
      <c r="H27" s="97"/>
      <c r="I27" s="103"/>
      <c r="J27" s="103"/>
      <c r="K27" s="97"/>
      <c r="L27" s="103"/>
      <c r="M27" s="103"/>
    </row>
    <row r="28" spans="1:13" ht="12.75" customHeight="1">
      <c r="A28" s="97"/>
      <c r="B28" s="98">
        <v>20</v>
      </c>
      <c r="C28" s="99">
        <v>2260.19</v>
      </c>
      <c r="D28" s="102">
        <f t="shared" si="0"/>
        <v>2638.8</v>
      </c>
      <c r="E28" s="97"/>
      <c r="F28" s="103"/>
      <c r="G28" s="103"/>
      <c r="H28" s="97"/>
      <c r="I28" s="103"/>
      <c r="J28" s="103"/>
      <c r="K28" s="97"/>
      <c r="L28" s="103"/>
      <c r="M28" s="103"/>
    </row>
    <row r="29" spans="1:13" ht="12.75" customHeight="1">
      <c r="A29" s="97"/>
      <c r="B29" s="98">
        <v>21</v>
      </c>
      <c r="C29" s="99">
        <v>2328.01</v>
      </c>
      <c r="D29" s="102">
        <f t="shared" si="0"/>
        <v>2717.96</v>
      </c>
      <c r="E29" s="97"/>
      <c r="F29" s="103"/>
      <c r="G29" s="103"/>
      <c r="H29" s="97"/>
      <c r="I29" s="103"/>
      <c r="J29" s="103"/>
      <c r="K29" s="97"/>
      <c r="L29" s="103"/>
      <c r="M29" s="103"/>
    </row>
    <row r="30" spans="1:13" ht="12.75" customHeight="1">
      <c r="A30" s="97"/>
      <c r="B30" s="98">
        <v>22</v>
      </c>
      <c r="C30" s="99">
        <v>2397.83</v>
      </c>
      <c r="D30" s="102">
        <f t="shared" si="0"/>
        <v>2799.5</v>
      </c>
      <c r="E30" s="97"/>
      <c r="F30" s="103"/>
      <c r="G30" s="103"/>
      <c r="H30" s="97"/>
      <c r="I30" s="103"/>
      <c r="J30" s="103"/>
      <c r="K30" s="97"/>
      <c r="L30" s="103"/>
      <c r="M30" s="103"/>
    </row>
    <row r="31" spans="1:13" ht="12.75" customHeight="1">
      <c r="A31" s="97"/>
      <c r="B31" s="98">
        <v>23</v>
      </c>
      <c r="C31" s="99">
        <v>2469.78</v>
      </c>
      <c r="D31" s="102">
        <f t="shared" si="0"/>
        <v>2883.49</v>
      </c>
      <c r="E31" s="97"/>
      <c r="F31" s="103"/>
      <c r="G31" s="103"/>
      <c r="H31" s="97"/>
      <c r="I31" s="103"/>
      <c r="J31" s="103"/>
      <c r="K31" s="97"/>
      <c r="L31" s="103"/>
      <c r="M31" s="103"/>
    </row>
    <row r="32" spans="1:13" ht="12.75" customHeight="1">
      <c r="A32" s="97"/>
      <c r="B32" s="98">
        <v>24</v>
      </c>
      <c r="C32" s="99">
        <v>2543.89</v>
      </c>
      <c r="D32" s="102">
        <f t="shared" si="0"/>
        <v>2969.99</v>
      </c>
      <c r="E32" s="97"/>
      <c r="F32" s="103"/>
      <c r="G32" s="103"/>
      <c r="H32" s="97"/>
      <c r="I32" s="103"/>
      <c r="J32" s="103"/>
      <c r="K32" s="97"/>
      <c r="L32" s="103"/>
      <c r="M32" s="103"/>
    </row>
    <row r="33" spans="1:13" ht="12.75" customHeight="1">
      <c r="A33" s="97"/>
      <c r="B33" s="98">
        <v>25</v>
      </c>
      <c r="C33" s="99">
        <v>2620.2</v>
      </c>
      <c r="D33" s="102">
        <f t="shared" si="0"/>
        <v>3059.09</v>
      </c>
      <c r="E33" s="97"/>
      <c r="F33" s="103"/>
      <c r="G33" s="103"/>
      <c r="H33" s="97"/>
      <c r="I33" s="103"/>
      <c r="J33" s="103"/>
      <c r="K33" s="97"/>
      <c r="L33" s="103"/>
      <c r="M33" s="103"/>
    </row>
    <row r="34" ht="3.75" customHeight="1"/>
    <row r="35" spans="1:13" ht="12.75" customHeight="1">
      <c r="A35" s="104" t="s">
        <v>152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</sheetData>
  <sheetProtection selectLockedCells="1" selectUnlockedCells="1"/>
  <mergeCells count="10">
    <mergeCell ref="A6:M6"/>
    <mergeCell ref="A7:M7"/>
    <mergeCell ref="A9:A33"/>
    <mergeCell ref="E9:E33"/>
    <mergeCell ref="H9:H33"/>
    <mergeCell ref="K9:K33"/>
    <mergeCell ref="I19:J33"/>
    <mergeCell ref="L19:M33"/>
    <mergeCell ref="F27:G33"/>
    <mergeCell ref="A35:M36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42"/>
  <sheetViews>
    <sheetView zoomScale="160" zoomScaleNormal="16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105" customWidth="1"/>
    <col min="2" max="2" width="11.421875" style="105" customWidth="1"/>
    <col min="3" max="3" width="8.7109375" style="106" customWidth="1"/>
    <col min="4" max="4" width="7.7109375" style="105" customWidth="1"/>
    <col min="5" max="5" width="11.421875" style="105" customWidth="1"/>
    <col min="6" max="6" width="8.7109375" style="106" customWidth="1"/>
    <col min="7" max="7" width="7.7109375" style="105" customWidth="1"/>
    <col min="8" max="8" width="11.421875" style="105" customWidth="1"/>
    <col min="9" max="9" width="8.7109375" style="106" customWidth="1"/>
    <col min="10" max="10" width="7.7109375" style="105" customWidth="1"/>
    <col min="11" max="11" width="11.421875" style="105" customWidth="1"/>
    <col min="12" max="12" width="9.7109375" style="106" customWidth="1"/>
    <col min="13" max="227" width="11.57421875" style="4" customWidth="1"/>
  </cols>
  <sheetData>
    <row r="1" spans="1:224" ht="2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</row>
    <row r="2" spans="1:224" ht="20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ht="20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ht="20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ht="9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12" ht="21" customHeight="1">
      <c r="A6" s="91">
        <f>CONCATENATE("QUADRO SALARIAL 2 (QS2) - ",UPPER(Empregos!A6))</f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239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12" ht="30.75" customHeight="1">
      <c r="A8" s="93" t="s">
        <v>148</v>
      </c>
      <c r="B8" s="93" t="s">
        <v>149</v>
      </c>
      <c r="C8" s="94" t="s">
        <v>8</v>
      </c>
      <c r="D8" s="93" t="s">
        <v>148</v>
      </c>
      <c r="E8" s="93" t="s">
        <v>149</v>
      </c>
      <c r="F8" s="94" t="s">
        <v>8</v>
      </c>
      <c r="G8" s="93" t="s">
        <v>148</v>
      </c>
      <c r="H8" s="93" t="s">
        <v>149</v>
      </c>
      <c r="I8" s="94" t="s">
        <v>8</v>
      </c>
      <c r="J8" s="93" t="s">
        <v>148</v>
      </c>
      <c r="K8" s="93" t="s">
        <v>149</v>
      </c>
      <c r="L8" s="94" t="s">
        <v>8</v>
      </c>
    </row>
    <row r="9" spans="1:12" ht="12.75">
      <c r="A9" s="97">
        <v>1</v>
      </c>
      <c r="B9" s="98">
        <v>1</v>
      </c>
      <c r="C9" s="108">
        <v>1813.71</v>
      </c>
      <c r="D9" s="97">
        <v>2</v>
      </c>
      <c r="E9" s="98">
        <v>1</v>
      </c>
      <c r="F9" s="108">
        <v>2720.55</v>
      </c>
      <c r="G9" s="97">
        <v>3</v>
      </c>
      <c r="H9" s="98">
        <v>1</v>
      </c>
      <c r="I9" s="108">
        <v>3456.2</v>
      </c>
      <c r="J9" s="97">
        <v>4</v>
      </c>
      <c r="K9" s="98">
        <v>1</v>
      </c>
      <c r="L9" s="108">
        <v>4493.07</v>
      </c>
    </row>
    <row r="10" spans="1:12" ht="12.75">
      <c r="A10" s="97"/>
      <c r="B10" s="98">
        <v>2</v>
      </c>
      <c r="C10" s="108">
        <v>1868.12</v>
      </c>
      <c r="D10" s="97"/>
      <c r="E10" s="98">
        <v>2</v>
      </c>
      <c r="F10" s="108">
        <v>2802.16</v>
      </c>
      <c r="G10" s="97"/>
      <c r="H10" s="98">
        <v>2</v>
      </c>
      <c r="I10" s="108">
        <v>3559.87</v>
      </c>
      <c r="J10" s="97"/>
      <c r="K10" s="98">
        <v>2</v>
      </c>
      <c r="L10" s="108">
        <v>4627.86</v>
      </c>
    </row>
    <row r="11" spans="1:12" ht="12.75">
      <c r="A11" s="97"/>
      <c r="B11" s="98">
        <v>3</v>
      </c>
      <c r="C11" s="108">
        <v>1924.15</v>
      </c>
      <c r="D11" s="97"/>
      <c r="E11" s="98">
        <v>3</v>
      </c>
      <c r="F11" s="108">
        <v>2886.25</v>
      </c>
      <c r="G11" s="97"/>
      <c r="H11" s="98">
        <v>3</v>
      </c>
      <c r="I11" s="108">
        <v>3666.7</v>
      </c>
      <c r="J11" s="97"/>
      <c r="K11" s="98">
        <v>3</v>
      </c>
      <c r="L11" s="108">
        <v>4766.7</v>
      </c>
    </row>
    <row r="12" spans="1:12" ht="12.75">
      <c r="A12" s="97"/>
      <c r="B12" s="98">
        <v>4</v>
      </c>
      <c r="C12" s="108">
        <v>1981.89</v>
      </c>
      <c r="D12" s="97"/>
      <c r="E12" s="98">
        <v>4</v>
      </c>
      <c r="F12" s="108">
        <v>2972.8</v>
      </c>
      <c r="G12" s="97"/>
      <c r="H12" s="98">
        <v>4</v>
      </c>
      <c r="I12" s="108">
        <v>3776.69</v>
      </c>
      <c r="J12" s="97"/>
      <c r="K12" s="98">
        <v>4</v>
      </c>
      <c r="L12" s="108">
        <v>4909.7</v>
      </c>
    </row>
    <row r="13" spans="1:12" ht="12.75">
      <c r="A13" s="97"/>
      <c r="B13" s="98">
        <v>5</v>
      </c>
      <c r="C13" s="108">
        <v>2041.33</v>
      </c>
      <c r="D13" s="97"/>
      <c r="E13" s="98">
        <v>5</v>
      </c>
      <c r="F13" s="108">
        <v>3062.03</v>
      </c>
      <c r="G13" s="97"/>
      <c r="H13" s="98">
        <v>5</v>
      </c>
      <c r="I13" s="108">
        <v>3890.03</v>
      </c>
      <c r="J13" s="97"/>
      <c r="K13" s="98">
        <v>5</v>
      </c>
      <c r="L13" s="108">
        <v>5056.99</v>
      </c>
    </row>
    <row r="14" spans="1:12" ht="12.75">
      <c r="A14" s="97"/>
      <c r="B14" s="98">
        <v>6</v>
      </c>
      <c r="C14" s="108">
        <v>2102.59</v>
      </c>
      <c r="D14" s="97"/>
      <c r="E14" s="98">
        <v>6</v>
      </c>
      <c r="F14" s="108">
        <v>3153.84</v>
      </c>
      <c r="G14" s="97"/>
      <c r="H14" s="98">
        <v>6</v>
      </c>
      <c r="I14" s="108">
        <v>4006.73</v>
      </c>
      <c r="J14" s="97"/>
      <c r="K14" s="98">
        <v>6</v>
      </c>
      <c r="L14" s="108">
        <v>5208.7</v>
      </c>
    </row>
    <row r="15" spans="1:12" ht="12.75">
      <c r="A15" s="97"/>
      <c r="B15" s="98">
        <v>7</v>
      </c>
      <c r="C15" s="108">
        <v>2165.64</v>
      </c>
      <c r="D15" s="97"/>
      <c r="E15" s="98">
        <v>7</v>
      </c>
      <c r="F15" s="108">
        <v>3248.48</v>
      </c>
      <c r="G15" s="97"/>
      <c r="H15" s="98">
        <v>7</v>
      </c>
      <c r="I15" s="108">
        <v>4126.92</v>
      </c>
      <c r="J15" s="97"/>
      <c r="K15" s="98">
        <v>7</v>
      </c>
      <c r="L15" s="108">
        <v>5364.99</v>
      </c>
    </row>
    <row r="16" spans="1:12" ht="12.75">
      <c r="A16" s="97"/>
      <c r="B16" s="98">
        <v>8</v>
      </c>
      <c r="C16" s="108">
        <v>2230.65</v>
      </c>
      <c r="D16" s="97"/>
      <c r="E16" s="98">
        <v>8</v>
      </c>
      <c r="F16" s="108">
        <v>3345.94</v>
      </c>
      <c r="G16" s="97"/>
      <c r="H16" s="98">
        <v>8</v>
      </c>
      <c r="I16" s="108">
        <v>4250.7</v>
      </c>
      <c r="J16" s="97"/>
      <c r="K16" s="98">
        <v>8</v>
      </c>
      <c r="L16" s="108">
        <v>5525.92</v>
      </c>
    </row>
    <row r="17" spans="1:12" ht="12.75">
      <c r="A17" s="97"/>
      <c r="B17" s="98">
        <v>9</v>
      </c>
      <c r="C17" s="108">
        <v>2297.53</v>
      </c>
      <c r="D17" s="97"/>
      <c r="E17" s="98">
        <v>9</v>
      </c>
      <c r="F17" s="108">
        <v>3446.33</v>
      </c>
      <c r="G17" s="97"/>
      <c r="H17" s="98">
        <v>9</v>
      </c>
      <c r="I17" s="108">
        <v>4378.22</v>
      </c>
      <c r="J17" s="97"/>
      <c r="K17" s="98">
        <v>9</v>
      </c>
      <c r="L17" s="108">
        <v>5691.67</v>
      </c>
    </row>
    <row r="18" spans="1:12" ht="12.75">
      <c r="A18" s="97"/>
      <c r="B18" s="98">
        <v>10</v>
      </c>
      <c r="C18" s="108">
        <v>2366.46</v>
      </c>
      <c r="D18" s="97"/>
      <c r="E18" s="98">
        <v>10</v>
      </c>
      <c r="F18" s="108">
        <v>3549.7</v>
      </c>
      <c r="G18" s="97"/>
      <c r="H18" s="98">
        <v>10</v>
      </c>
      <c r="I18" s="108">
        <v>4509.54</v>
      </c>
      <c r="J18" s="97"/>
      <c r="K18" s="98">
        <v>10</v>
      </c>
      <c r="L18" s="108">
        <v>5862.44</v>
      </c>
    </row>
    <row r="19" spans="1:12" ht="12.75">
      <c r="A19" s="97"/>
      <c r="B19" s="98">
        <v>11</v>
      </c>
      <c r="C19" s="108">
        <v>2437.48</v>
      </c>
      <c r="D19" s="97"/>
      <c r="E19" s="98">
        <v>11</v>
      </c>
      <c r="F19" s="108">
        <v>3656.19</v>
      </c>
      <c r="G19" s="97"/>
      <c r="H19" s="109"/>
      <c r="I19" s="109"/>
      <c r="J19" s="97"/>
      <c r="K19" s="109"/>
      <c r="L19" s="109"/>
    </row>
    <row r="20" spans="1:12" ht="12.75">
      <c r="A20" s="97"/>
      <c r="B20" s="98">
        <v>12</v>
      </c>
      <c r="C20" s="108">
        <v>2510.62</v>
      </c>
      <c r="D20" s="97"/>
      <c r="E20" s="98">
        <v>12</v>
      </c>
      <c r="F20" s="108">
        <v>3765.89</v>
      </c>
      <c r="G20" s="97"/>
      <c r="H20" s="109"/>
      <c r="I20" s="109"/>
      <c r="J20" s="97"/>
      <c r="K20" s="109"/>
      <c r="L20" s="109"/>
    </row>
    <row r="21" spans="1:12" ht="12.75">
      <c r="A21" s="97"/>
      <c r="B21" s="98">
        <v>13</v>
      </c>
      <c r="C21" s="108">
        <v>2585.89</v>
      </c>
      <c r="D21" s="97"/>
      <c r="E21" s="98">
        <v>13</v>
      </c>
      <c r="F21" s="108">
        <v>3878.82</v>
      </c>
      <c r="G21" s="97"/>
      <c r="H21" s="109"/>
      <c r="I21" s="109"/>
      <c r="J21" s="97"/>
      <c r="K21" s="109"/>
      <c r="L21" s="109"/>
    </row>
    <row r="22" spans="1:12" ht="12.75">
      <c r="A22" s="97"/>
      <c r="B22" s="98">
        <v>14</v>
      </c>
      <c r="C22" s="108">
        <v>2663.48</v>
      </c>
      <c r="D22" s="97"/>
      <c r="E22" s="98">
        <v>14</v>
      </c>
      <c r="F22" s="108">
        <v>3995.21</v>
      </c>
      <c r="G22" s="97"/>
      <c r="H22" s="109"/>
      <c r="I22" s="109"/>
      <c r="J22" s="97"/>
      <c r="K22" s="109"/>
      <c r="L22" s="109"/>
    </row>
    <row r="23" spans="1:12" ht="12.75">
      <c r="A23" s="97"/>
      <c r="B23" s="98">
        <v>15</v>
      </c>
      <c r="C23" s="108">
        <v>2743.41</v>
      </c>
      <c r="D23" s="97"/>
      <c r="E23" s="98">
        <v>15</v>
      </c>
      <c r="F23" s="108">
        <v>4115.07</v>
      </c>
      <c r="G23" s="97"/>
      <c r="H23" s="109"/>
      <c r="I23" s="109"/>
      <c r="J23" s="97"/>
      <c r="K23" s="109"/>
      <c r="L23" s="109"/>
    </row>
    <row r="24" spans="1:12" ht="12.75">
      <c r="A24" s="97"/>
      <c r="B24" s="98">
        <v>16</v>
      </c>
      <c r="C24" s="108">
        <v>2825.71</v>
      </c>
      <c r="D24" s="97"/>
      <c r="E24" s="98">
        <v>16</v>
      </c>
      <c r="F24" s="108">
        <v>4238.52</v>
      </c>
      <c r="G24" s="97"/>
      <c r="H24" s="109"/>
      <c r="I24" s="109"/>
      <c r="J24" s="97"/>
      <c r="K24" s="109"/>
      <c r="L24" s="109"/>
    </row>
    <row r="25" spans="1:12" ht="12.75">
      <c r="A25" s="97"/>
      <c r="B25" s="98">
        <v>17</v>
      </c>
      <c r="C25" s="108">
        <v>2910.44</v>
      </c>
      <c r="D25" s="97"/>
      <c r="E25" s="98">
        <v>17</v>
      </c>
      <c r="F25" s="108">
        <v>4365.7</v>
      </c>
      <c r="G25" s="97"/>
      <c r="H25" s="109"/>
      <c r="I25" s="109"/>
      <c r="J25" s="97"/>
      <c r="K25" s="109"/>
      <c r="L25" s="109"/>
    </row>
    <row r="26" spans="1:12" ht="12.75">
      <c r="A26" s="97"/>
      <c r="B26" s="98">
        <v>18</v>
      </c>
      <c r="C26" s="108">
        <v>2997.79</v>
      </c>
      <c r="D26" s="97"/>
      <c r="E26" s="98">
        <v>18</v>
      </c>
      <c r="F26" s="108">
        <v>4496.64</v>
      </c>
      <c r="G26" s="97"/>
      <c r="H26" s="109"/>
      <c r="I26" s="109"/>
      <c r="J26" s="97"/>
      <c r="K26" s="109"/>
      <c r="L26" s="109"/>
    </row>
    <row r="27" spans="1:12" ht="12.75">
      <c r="A27" s="97"/>
      <c r="B27" s="98">
        <v>19</v>
      </c>
      <c r="C27" s="108">
        <v>3087.74</v>
      </c>
      <c r="D27" s="97"/>
      <c r="E27" s="109"/>
      <c r="F27" s="109"/>
      <c r="G27" s="97"/>
      <c r="H27" s="109"/>
      <c r="I27" s="109"/>
      <c r="J27" s="97"/>
      <c r="K27" s="109"/>
      <c r="L27" s="109"/>
    </row>
    <row r="28" spans="1:12" ht="12.75">
      <c r="A28" s="97"/>
      <c r="B28" s="98">
        <v>20</v>
      </c>
      <c r="C28" s="108">
        <v>3180.35</v>
      </c>
      <c r="D28" s="97"/>
      <c r="E28" s="109"/>
      <c r="F28" s="109"/>
      <c r="G28" s="97"/>
      <c r="H28" s="109"/>
      <c r="I28" s="109"/>
      <c r="J28" s="97"/>
      <c r="K28" s="109"/>
      <c r="L28" s="109"/>
    </row>
    <row r="29" spans="1:12" ht="12.75">
      <c r="A29" s="97"/>
      <c r="B29" s="98">
        <v>21</v>
      </c>
      <c r="C29" s="108">
        <v>3275.75</v>
      </c>
      <c r="D29" s="97"/>
      <c r="E29" s="109"/>
      <c r="F29" s="109"/>
      <c r="G29" s="97"/>
      <c r="H29" s="109"/>
      <c r="I29" s="109"/>
      <c r="J29" s="97"/>
      <c r="K29" s="109"/>
      <c r="L29" s="109"/>
    </row>
    <row r="30" spans="1:12" ht="12.75">
      <c r="A30" s="97"/>
      <c r="B30" s="98">
        <v>22</v>
      </c>
      <c r="C30" s="108">
        <v>3374.02</v>
      </c>
      <c r="D30" s="97"/>
      <c r="E30" s="109"/>
      <c r="F30" s="109"/>
      <c r="G30" s="97"/>
      <c r="H30" s="109"/>
      <c r="I30" s="109"/>
      <c r="J30" s="97"/>
      <c r="K30" s="109"/>
      <c r="L30" s="109"/>
    </row>
    <row r="31" spans="1:12" ht="12.75">
      <c r="A31" s="97"/>
      <c r="B31" s="98">
        <v>23</v>
      </c>
      <c r="C31" s="108">
        <v>3475.22</v>
      </c>
      <c r="D31" s="97"/>
      <c r="E31" s="109"/>
      <c r="F31" s="109"/>
      <c r="G31" s="97"/>
      <c r="H31" s="109"/>
      <c r="I31" s="109"/>
      <c r="J31" s="97"/>
      <c r="K31" s="109"/>
      <c r="L31" s="109"/>
    </row>
    <row r="32" spans="1:12" ht="12.75">
      <c r="A32" s="97"/>
      <c r="B32" s="98">
        <v>24</v>
      </c>
      <c r="C32" s="108">
        <v>3579.51</v>
      </c>
      <c r="D32" s="97"/>
      <c r="E32" s="109"/>
      <c r="F32" s="109"/>
      <c r="G32" s="97"/>
      <c r="H32" s="109"/>
      <c r="I32" s="109"/>
      <c r="J32" s="97"/>
      <c r="K32" s="109"/>
      <c r="L32" s="109"/>
    </row>
    <row r="33" spans="1:12" ht="12.75">
      <c r="A33" s="97"/>
      <c r="B33" s="98">
        <v>25</v>
      </c>
      <c r="C33" s="108">
        <v>3686.9</v>
      </c>
      <c r="D33" s="97"/>
      <c r="E33" s="109"/>
      <c r="F33" s="109"/>
      <c r="G33" s="97"/>
      <c r="H33" s="109"/>
      <c r="I33" s="109"/>
      <c r="J33" s="97"/>
      <c r="K33" s="109"/>
      <c r="L33" s="109"/>
    </row>
    <row r="34" spans="3:239" ht="12.75">
      <c r="C34" s="110"/>
      <c r="F34" s="110"/>
      <c r="I34" s="110"/>
      <c r="L34" s="110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</row>
    <row r="35" spans="3:239" ht="12.75">
      <c r="C35" s="110"/>
      <c r="F35" s="110"/>
      <c r="I35" s="110"/>
      <c r="L35" s="110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</row>
    <row r="36" spans="3:239" ht="12.75">
      <c r="C36" s="110"/>
      <c r="F36" s="110"/>
      <c r="I36" s="110"/>
      <c r="L36" s="110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</row>
    <row r="37" spans="3:239" ht="12.75">
      <c r="C37" s="110"/>
      <c r="F37" s="110"/>
      <c r="I37" s="110"/>
      <c r="L37" s="110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</row>
    <row r="38" spans="3:239" ht="12.75">
      <c r="C38" s="110"/>
      <c r="F38" s="110"/>
      <c r="I38" s="110"/>
      <c r="L38" s="110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</row>
    <row r="39" spans="3:239" ht="12.75">
      <c r="C39" s="110"/>
      <c r="F39" s="110"/>
      <c r="I39" s="110"/>
      <c r="L39" s="110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</row>
    <row r="40" spans="3:239" ht="12.75">
      <c r="C40" s="110"/>
      <c r="F40" s="110"/>
      <c r="I40" s="110"/>
      <c r="L40" s="110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</row>
    <row r="41" spans="3:239" ht="12.75">
      <c r="C41" s="110"/>
      <c r="F41" s="110"/>
      <c r="I41" s="110"/>
      <c r="L41" s="110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</row>
    <row r="42" spans="3:239" ht="12.75">
      <c r="C42" s="110"/>
      <c r="F42" s="110"/>
      <c r="I42" s="110"/>
      <c r="L42" s="110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33"/>
  <sheetViews>
    <sheetView zoomScale="160" zoomScaleNormal="16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105" customWidth="1"/>
    <col min="2" max="2" width="11.421875" style="105" customWidth="1"/>
    <col min="3" max="3" width="8.7109375" style="110" customWidth="1"/>
    <col min="4" max="4" width="7.7109375" style="105" customWidth="1"/>
    <col min="5" max="5" width="11.421875" style="105" customWidth="1"/>
    <col min="6" max="6" width="8.7109375" style="110" customWidth="1"/>
    <col min="7" max="7" width="7.7109375" style="105" customWidth="1"/>
    <col min="8" max="8" width="11.421875" style="105" customWidth="1"/>
    <col min="9" max="9" width="8.7109375" style="110" customWidth="1"/>
    <col min="10" max="10" width="7.7109375" style="105" customWidth="1"/>
    <col min="11" max="11" width="11.421875" style="105" customWidth="1"/>
    <col min="12" max="12" width="9.7109375" style="110" customWidth="1"/>
    <col min="13" max="239" width="11.57421875" style="4" customWidth="1"/>
  </cols>
  <sheetData>
    <row r="1" spans="1:235" ht="20.25" customHeight="1">
      <c r="A1" s="90"/>
      <c r="B1" s="90"/>
      <c r="C1" s="111"/>
      <c r="D1" s="90"/>
      <c r="E1" s="90"/>
      <c r="F1" s="111"/>
      <c r="G1" s="90"/>
      <c r="H1" s="90"/>
      <c r="I1" s="111"/>
      <c r="J1" s="90"/>
      <c r="K1" s="90"/>
      <c r="L1" s="11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</row>
    <row r="2" spans="1:235" ht="20.25" customHeight="1">
      <c r="A2" s="90"/>
      <c r="B2" s="90"/>
      <c r="C2" s="111"/>
      <c r="D2" s="90"/>
      <c r="E2" s="90"/>
      <c r="F2" s="111"/>
      <c r="G2" s="90"/>
      <c r="H2" s="90"/>
      <c r="I2" s="111"/>
      <c r="J2" s="90"/>
      <c r="K2" s="90"/>
      <c r="L2" s="11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</row>
    <row r="3" spans="1:235" ht="20.25" customHeight="1">
      <c r="A3" s="90"/>
      <c r="B3" s="90"/>
      <c r="C3" s="111"/>
      <c r="D3" s="90"/>
      <c r="E3" s="90"/>
      <c r="F3" s="111"/>
      <c r="G3" s="90"/>
      <c r="H3" s="90"/>
      <c r="I3" s="111"/>
      <c r="J3" s="90"/>
      <c r="K3" s="90"/>
      <c r="L3" s="11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</row>
    <row r="4" spans="1:235" ht="20.25" customHeight="1">
      <c r="A4" s="90"/>
      <c r="B4" s="90"/>
      <c r="C4" s="111"/>
      <c r="D4" s="90"/>
      <c r="E4" s="90"/>
      <c r="F4" s="111"/>
      <c r="G4" s="90"/>
      <c r="H4" s="90"/>
      <c r="I4" s="111"/>
      <c r="J4" s="90"/>
      <c r="K4" s="90"/>
      <c r="L4" s="11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</row>
    <row r="5" spans="1:235" ht="9.75" customHeight="1">
      <c r="A5" s="90"/>
      <c r="B5" s="90"/>
      <c r="C5" s="111"/>
      <c r="D5" s="90"/>
      <c r="E5" s="90"/>
      <c r="F5" s="111"/>
      <c r="G5" s="90"/>
      <c r="H5" s="90"/>
      <c r="I5" s="111"/>
      <c r="J5" s="90"/>
      <c r="K5" s="90"/>
      <c r="L5" s="11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</row>
    <row r="6" spans="1:12" ht="20.25" customHeight="1">
      <c r="A6" s="91">
        <f>CONCATENATE("QUADRO SALARIAL 3 (QS3) - ",UPPER(Empregos!A6))</f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30.75" customHeight="1">
      <c r="A8" s="93" t="s">
        <v>148</v>
      </c>
      <c r="B8" s="93" t="s">
        <v>149</v>
      </c>
      <c r="C8" s="94" t="s">
        <v>8</v>
      </c>
      <c r="D8" s="93" t="s">
        <v>148</v>
      </c>
      <c r="E8" s="93" t="s">
        <v>149</v>
      </c>
      <c r="F8" s="94" t="s">
        <v>8</v>
      </c>
      <c r="G8" s="93" t="s">
        <v>148</v>
      </c>
      <c r="H8" s="93" t="s">
        <v>149</v>
      </c>
      <c r="I8" s="94" t="s">
        <v>8</v>
      </c>
      <c r="J8" s="93" t="s">
        <v>148</v>
      </c>
      <c r="K8" s="93" t="s">
        <v>149</v>
      </c>
      <c r="L8" s="94" t="s">
        <v>8</v>
      </c>
    </row>
    <row r="9" spans="1:12" ht="12.75">
      <c r="A9" s="97">
        <v>1</v>
      </c>
      <c r="B9" s="112">
        <v>1</v>
      </c>
      <c r="C9" s="113">
        <v>2102.59</v>
      </c>
      <c r="D9" s="97">
        <v>2</v>
      </c>
      <c r="E9" s="112">
        <v>1</v>
      </c>
      <c r="F9" s="113">
        <v>3062.03</v>
      </c>
      <c r="G9" s="97">
        <v>3</v>
      </c>
      <c r="H9" s="112">
        <v>1</v>
      </c>
      <c r="I9" s="113">
        <v>3890.03</v>
      </c>
      <c r="J9" s="97">
        <v>4</v>
      </c>
      <c r="K9" s="112">
        <v>1</v>
      </c>
      <c r="L9" s="113">
        <v>5056.98</v>
      </c>
    </row>
    <row r="10" spans="1:12" ht="12.75">
      <c r="A10" s="97"/>
      <c r="B10" s="112">
        <v>2</v>
      </c>
      <c r="C10" s="113">
        <v>2165.64</v>
      </c>
      <c r="D10" s="97"/>
      <c r="E10" s="112">
        <v>2</v>
      </c>
      <c r="F10" s="113">
        <v>3153.87</v>
      </c>
      <c r="G10" s="97"/>
      <c r="H10" s="112">
        <v>2</v>
      </c>
      <c r="I10" s="113">
        <v>4006.71</v>
      </c>
      <c r="J10" s="97"/>
      <c r="K10" s="112">
        <v>2</v>
      </c>
      <c r="L10" s="113">
        <v>5208.68</v>
      </c>
    </row>
    <row r="11" spans="1:12" ht="12.75">
      <c r="A11" s="97"/>
      <c r="B11" s="112">
        <v>3</v>
      </c>
      <c r="C11" s="113">
        <v>2230.64</v>
      </c>
      <c r="D11" s="97"/>
      <c r="E11" s="112">
        <v>3</v>
      </c>
      <c r="F11" s="113">
        <v>3248.48</v>
      </c>
      <c r="G11" s="97"/>
      <c r="H11" s="112">
        <v>3</v>
      </c>
      <c r="I11" s="113">
        <v>4126.9</v>
      </c>
      <c r="J11" s="97"/>
      <c r="K11" s="112">
        <v>3</v>
      </c>
      <c r="L11" s="113">
        <v>5364.97</v>
      </c>
    </row>
    <row r="12" spans="1:12" ht="12.75">
      <c r="A12" s="97"/>
      <c r="B12" s="112">
        <v>4</v>
      </c>
      <c r="C12" s="113">
        <v>2297.53</v>
      </c>
      <c r="D12" s="97"/>
      <c r="E12" s="112">
        <v>4</v>
      </c>
      <c r="F12" s="113">
        <v>3345.94</v>
      </c>
      <c r="G12" s="97"/>
      <c r="H12" s="112">
        <v>4</v>
      </c>
      <c r="I12" s="113">
        <v>4250.7</v>
      </c>
      <c r="J12" s="97"/>
      <c r="K12" s="112">
        <v>4</v>
      </c>
      <c r="L12" s="113">
        <v>5525.92</v>
      </c>
    </row>
    <row r="13" spans="1:12" ht="12.75">
      <c r="A13" s="97"/>
      <c r="B13" s="112">
        <v>5</v>
      </c>
      <c r="C13" s="113">
        <v>2366.46</v>
      </c>
      <c r="D13" s="97"/>
      <c r="E13" s="112">
        <v>5</v>
      </c>
      <c r="F13" s="113">
        <v>3446.34</v>
      </c>
      <c r="G13" s="97"/>
      <c r="H13" s="112">
        <v>5</v>
      </c>
      <c r="I13" s="113">
        <v>4378.21</v>
      </c>
      <c r="J13" s="97"/>
      <c r="K13" s="112">
        <v>5</v>
      </c>
      <c r="L13" s="113">
        <v>5691.67</v>
      </c>
    </row>
    <row r="14" spans="1:12" ht="12.75">
      <c r="A14" s="97"/>
      <c r="B14" s="112">
        <v>6</v>
      </c>
      <c r="C14" s="113">
        <v>2437.47</v>
      </c>
      <c r="D14" s="97"/>
      <c r="E14" s="112">
        <v>6</v>
      </c>
      <c r="F14" s="113">
        <v>3549.71</v>
      </c>
      <c r="G14" s="97"/>
      <c r="H14" s="112">
        <v>6</v>
      </c>
      <c r="I14" s="113">
        <v>4509.54</v>
      </c>
      <c r="J14" s="97"/>
      <c r="K14" s="112">
        <v>6</v>
      </c>
      <c r="L14" s="113">
        <v>5862.44</v>
      </c>
    </row>
    <row r="15" spans="1:12" ht="12.75">
      <c r="A15" s="97"/>
      <c r="B15" s="112">
        <v>7</v>
      </c>
      <c r="C15" s="113">
        <v>2510.58</v>
      </c>
      <c r="D15" s="97"/>
      <c r="E15" s="112">
        <v>7</v>
      </c>
      <c r="F15" s="113">
        <v>3656.2</v>
      </c>
      <c r="G15" s="97"/>
      <c r="H15" s="112">
        <v>7</v>
      </c>
      <c r="I15" s="113">
        <v>4644.84</v>
      </c>
      <c r="J15" s="97"/>
      <c r="K15" s="112">
        <v>7</v>
      </c>
      <c r="L15" s="113">
        <v>6038.3</v>
      </c>
    </row>
    <row r="16" spans="1:12" ht="12.75">
      <c r="A16" s="97"/>
      <c r="B16" s="112">
        <v>8</v>
      </c>
      <c r="C16" s="113">
        <v>2585.89</v>
      </c>
      <c r="D16" s="97"/>
      <c r="E16" s="112">
        <v>8</v>
      </c>
      <c r="F16" s="113">
        <v>3765.89</v>
      </c>
      <c r="G16" s="97"/>
      <c r="H16" s="112">
        <v>8</v>
      </c>
      <c r="I16" s="113">
        <v>4784.19</v>
      </c>
      <c r="J16" s="97"/>
      <c r="K16" s="112">
        <v>8</v>
      </c>
      <c r="L16" s="113">
        <v>6219.45</v>
      </c>
    </row>
    <row r="17" spans="1:12" ht="12.75">
      <c r="A17" s="97"/>
      <c r="B17" s="112">
        <v>9</v>
      </c>
      <c r="C17" s="113">
        <v>2663.48</v>
      </c>
      <c r="D17" s="97"/>
      <c r="E17" s="112">
        <v>9</v>
      </c>
      <c r="F17" s="113">
        <v>3878.88</v>
      </c>
      <c r="G17" s="97"/>
      <c r="H17" s="112">
        <v>9</v>
      </c>
      <c r="I17" s="113">
        <v>4927.74</v>
      </c>
      <c r="J17" s="97"/>
      <c r="K17" s="112">
        <v>9</v>
      </c>
      <c r="L17" s="113">
        <v>6406.02</v>
      </c>
    </row>
    <row r="18" spans="1:12" ht="12.75">
      <c r="A18" s="97"/>
      <c r="B18" s="112">
        <v>10</v>
      </c>
      <c r="C18" s="113">
        <v>2743.38</v>
      </c>
      <c r="D18" s="97"/>
      <c r="E18" s="112">
        <v>10</v>
      </c>
      <c r="F18" s="113">
        <v>3995.22</v>
      </c>
      <c r="G18" s="97"/>
      <c r="H18" s="112">
        <v>10</v>
      </c>
      <c r="I18" s="113">
        <v>5075.56</v>
      </c>
      <c r="J18" s="97"/>
      <c r="K18" s="112">
        <v>10</v>
      </c>
      <c r="L18" s="113">
        <v>6598.23</v>
      </c>
    </row>
    <row r="19" spans="1:12" ht="12.75">
      <c r="A19" s="97"/>
      <c r="B19" s="112">
        <v>11</v>
      </c>
      <c r="C19" s="113">
        <v>2825.68</v>
      </c>
      <c r="D19" s="97"/>
      <c r="E19" s="112">
        <v>11</v>
      </c>
      <c r="F19" s="113">
        <v>4115.09</v>
      </c>
      <c r="G19" s="97"/>
      <c r="H19" s="114"/>
      <c r="I19" s="114"/>
      <c r="J19" s="97"/>
      <c r="K19" s="109"/>
      <c r="L19" s="109"/>
    </row>
    <row r="20" spans="1:12" ht="12.75">
      <c r="A20" s="97"/>
      <c r="B20" s="112">
        <v>12</v>
      </c>
      <c r="C20" s="113">
        <v>2910.44</v>
      </c>
      <c r="D20" s="97"/>
      <c r="E20" s="112">
        <v>12</v>
      </c>
      <c r="F20" s="113">
        <v>4238.52</v>
      </c>
      <c r="G20" s="97"/>
      <c r="H20" s="114"/>
      <c r="I20" s="114"/>
      <c r="J20" s="97"/>
      <c r="K20" s="109"/>
      <c r="L20" s="109"/>
    </row>
    <row r="21" spans="1:12" ht="12.75">
      <c r="A21" s="97"/>
      <c r="B21" s="112">
        <v>13</v>
      </c>
      <c r="C21" s="113">
        <v>2997.76</v>
      </c>
      <c r="D21" s="97"/>
      <c r="E21" s="112">
        <v>13</v>
      </c>
      <c r="F21" s="113">
        <v>4365.7</v>
      </c>
      <c r="G21" s="97"/>
      <c r="H21" s="114"/>
      <c r="I21" s="114"/>
      <c r="J21" s="97"/>
      <c r="K21" s="109"/>
      <c r="L21" s="109"/>
    </row>
    <row r="22" spans="1:12" ht="12.75">
      <c r="A22" s="97"/>
      <c r="B22" s="112">
        <v>14</v>
      </c>
      <c r="C22" s="113">
        <v>3087.67</v>
      </c>
      <c r="D22" s="97"/>
      <c r="E22" s="112">
        <v>14</v>
      </c>
      <c r="F22" s="113">
        <v>4496.64</v>
      </c>
      <c r="G22" s="97"/>
      <c r="H22" s="114"/>
      <c r="I22" s="114"/>
      <c r="J22" s="97"/>
      <c r="K22" s="109"/>
      <c r="L22" s="109"/>
    </row>
    <row r="23" spans="1:12" ht="12.75">
      <c r="A23" s="97"/>
      <c r="B23" s="112">
        <v>15</v>
      </c>
      <c r="C23" s="113">
        <v>3180.32</v>
      </c>
      <c r="D23" s="97"/>
      <c r="E23" s="112">
        <v>15</v>
      </c>
      <c r="F23" s="113">
        <v>4631.58</v>
      </c>
      <c r="G23" s="97"/>
      <c r="H23" s="114"/>
      <c r="I23" s="114"/>
      <c r="J23" s="97"/>
      <c r="K23" s="109"/>
      <c r="L23" s="109"/>
    </row>
    <row r="24" spans="1:12" ht="12.75">
      <c r="A24" s="97"/>
      <c r="B24" s="112">
        <v>16</v>
      </c>
      <c r="C24" s="113">
        <v>3275.74</v>
      </c>
      <c r="D24" s="97"/>
      <c r="E24" s="112">
        <v>16</v>
      </c>
      <c r="F24" s="113">
        <v>4770.52</v>
      </c>
      <c r="G24" s="97"/>
      <c r="H24" s="114"/>
      <c r="I24" s="114"/>
      <c r="J24" s="97"/>
      <c r="K24" s="109"/>
      <c r="L24" s="109"/>
    </row>
    <row r="25" spans="1:12" ht="12.75">
      <c r="A25" s="97"/>
      <c r="B25" s="112">
        <v>17</v>
      </c>
      <c r="C25" s="113">
        <v>3374.02</v>
      </c>
      <c r="D25" s="97"/>
      <c r="E25" s="112">
        <v>17</v>
      </c>
      <c r="F25" s="113">
        <v>4913.63</v>
      </c>
      <c r="G25" s="97"/>
      <c r="H25" s="114"/>
      <c r="I25" s="114"/>
      <c r="J25" s="97"/>
      <c r="K25" s="109"/>
      <c r="L25" s="109"/>
    </row>
    <row r="26" spans="1:12" ht="12.75">
      <c r="A26" s="97"/>
      <c r="B26" s="112">
        <v>18</v>
      </c>
      <c r="C26" s="113">
        <v>3475.22</v>
      </c>
      <c r="D26" s="97"/>
      <c r="E26" s="112">
        <v>18</v>
      </c>
      <c r="F26" s="113">
        <v>5061.03</v>
      </c>
      <c r="G26" s="97"/>
      <c r="H26" s="114"/>
      <c r="I26" s="114"/>
      <c r="J26" s="97"/>
      <c r="K26" s="109"/>
      <c r="L26" s="109"/>
    </row>
    <row r="27" spans="1:12" ht="12.75">
      <c r="A27" s="97"/>
      <c r="B27" s="112">
        <v>19</v>
      </c>
      <c r="C27" s="113">
        <v>3579.51</v>
      </c>
      <c r="D27" s="97"/>
      <c r="E27" s="114"/>
      <c r="F27" s="114"/>
      <c r="G27" s="97"/>
      <c r="H27" s="114"/>
      <c r="I27" s="114"/>
      <c r="J27" s="97"/>
      <c r="K27" s="109"/>
      <c r="L27" s="109"/>
    </row>
    <row r="28" spans="1:12" ht="12.75">
      <c r="A28" s="97"/>
      <c r="B28" s="112">
        <v>20</v>
      </c>
      <c r="C28" s="113">
        <v>3686.89</v>
      </c>
      <c r="D28" s="97"/>
      <c r="E28" s="114"/>
      <c r="F28" s="114"/>
      <c r="G28" s="97"/>
      <c r="H28" s="114"/>
      <c r="I28" s="114"/>
      <c r="J28" s="97"/>
      <c r="K28" s="109"/>
      <c r="L28" s="109"/>
    </row>
    <row r="29" spans="1:12" ht="12.75">
      <c r="A29" s="97"/>
      <c r="B29" s="112">
        <v>21</v>
      </c>
      <c r="C29" s="113">
        <v>3797.48</v>
      </c>
      <c r="D29" s="97"/>
      <c r="E29" s="114"/>
      <c r="F29" s="114"/>
      <c r="G29" s="97"/>
      <c r="H29" s="114"/>
      <c r="I29" s="114"/>
      <c r="J29" s="97"/>
      <c r="K29" s="109"/>
      <c r="L29" s="109"/>
    </row>
    <row r="30" spans="1:12" ht="12.75">
      <c r="A30" s="97"/>
      <c r="B30" s="112">
        <v>22</v>
      </c>
      <c r="C30" s="113">
        <v>3911.4</v>
      </c>
      <c r="D30" s="97"/>
      <c r="E30" s="114"/>
      <c r="F30" s="114"/>
      <c r="G30" s="97"/>
      <c r="H30" s="114"/>
      <c r="I30" s="114"/>
      <c r="J30" s="97"/>
      <c r="K30" s="109"/>
      <c r="L30" s="109"/>
    </row>
    <row r="31" spans="1:12" ht="12.75">
      <c r="A31" s="97"/>
      <c r="B31" s="112">
        <v>23</v>
      </c>
      <c r="C31" s="113">
        <v>4028.74</v>
      </c>
      <c r="D31" s="97"/>
      <c r="E31" s="114"/>
      <c r="F31" s="114"/>
      <c r="G31" s="97"/>
      <c r="H31" s="114"/>
      <c r="I31" s="114"/>
      <c r="J31" s="97"/>
      <c r="K31" s="109"/>
      <c r="L31" s="109"/>
    </row>
    <row r="32" spans="1:12" ht="12.75">
      <c r="A32" s="97"/>
      <c r="B32" s="112">
        <v>24</v>
      </c>
      <c r="C32" s="113">
        <v>4149.61</v>
      </c>
      <c r="D32" s="97"/>
      <c r="E32" s="114"/>
      <c r="F32" s="114"/>
      <c r="G32" s="97"/>
      <c r="H32" s="114"/>
      <c r="I32" s="114"/>
      <c r="J32" s="97"/>
      <c r="K32" s="109"/>
      <c r="L32" s="109"/>
    </row>
    <row r="33" spans="1:12" ht="12.75">
      <c r="A33" s="97"/>
      <c r="B33" s="112">
        <v>25</v>
      </c>
      <c r="C33" s="113">
        <v>4274.1</v>
      </c>
      <c r="D33" s="97"/>
      <c r="E33" s="114"/>
      <c r="F33" s="114"/>
      <c r="G33" s="97"/>
      <c r="H33" s="114"/>
      <c r="I33" s="114"/>
      <c r="J33" s="97"/>
      <c r="K33" s="109"/>
      <c r="L33" s="109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33"/>
  <sheetViews>
    <sheetView zoomScale="160" zoomScaleNormal="16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105" customWidth="1"/>
    <col min="2" max="2" width="11.421875" style="105" customWidth="1"/>
    <col min="3" max="3" width="8.7109375" style="110" customWidth="1"/>
    <col min="4" max="4" width="7.7109375" style="105" customWidth="1"/>
    <col min="5" max="5" width="11.421875" style="105" customWidth="1"/>
    <col min="6" max="6" width="8.7109375" style="110" customWidth="1"/>
    <col min="7" max="7" width="7.7109375" style="105" customWidth="1"/>
    <col min="8" max="8" width="11.421875" style="105" customWidth="1"/>
    <col min="9" max="9" width="8.7109375" style="110" customWidth="1"/>
    <col min="10" max="10" width="7.7109375" style="105" customWidth="1"/>
    <col min="11" max="11" width="11.421875" style="105" customWidth="1"/>
    <col min="12" max="12" width="9.7109375" style="110" customWidth="1"/>
    <col min="13" max="232" width="11.57421875" style="4" customWidth="1"/>
  </cols>
  <sheetData>
    <row r="1" spans="1:229" ht="2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</row>
    <row r="2" spans="1:229" ht="20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</row>
    <row r="3" spans="1:229" ht="20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</row>
    <row r="4" spans="1:229" ht="20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ht="9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1:12" ht="20.25" customHeight="1">
      <c r="A6" s="91">
        <f>CONCATENATE("QUADRO SALARIAL 4 (QS4) - ",UPPER(Empregos!A6))</f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2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30.75" customHeight="1">
      <c r="A8" s="93" t="s">
        <v>148</v>
      </c>
      <c r="B8" s="93" t="s">
        <v>149</v>
      </c>
      <c r="C8" s="94" t="s">
        <v>8</v>
      </c>
      <c r="D8" s="93" t="s">
        <v>148</v>
      </c>
      <c r="E8" s="93" t="s">
        <v>149</v>
      </c>
      <c r="F8" s="94" t="s">
        <v>8</v>
      </c>
      <c r="G8" s="93" t="s">
        <v>148</v>
      </c>
      <c r="H8" s="93" t="s">
        <v>149</v>
      </c>
      <c r="I8" s="94" t="s">
        <v>8</v>
      </c>
      <c r="J8" s="93" t="s">
        <v>148</v>
      </c>
      <c r="K8" s="93" t="s">
        <v>149</v>
      </c>
      <c r="L8" s="94" t="s">
        <v>8</v>
      </c>
    </row>
    <row r="9" spans="1:12" ht="12.75">
      <c r="A9" s="97">
        <v>1</v>
      </c>
      <c r="B9" s="112">
        <v>1</v>
      </c>
      <c r="C9" s="113">
        <v>2500.68</v>
      </c>
      <c r="D9" s="97">
        <v>2</v>
      </c>
      <c r="E9" s="112">
        <v>1</v>
      </c>
      <c r="F9" s="113">
        <v>3500.95</v>
      </c>
      <c r="G9" s="97">
        <v>3</v>
      </c>
      <c r="H9" s="112">
        <v>1</v>
      </c>
      <c r="I9" s="113">
        <v>4551.24</v>
      </c>
      <c r="J9" s="97">
        <v>4</v>
      </c>
      <c r="K9" s="112">
        <v>1</v>
      </c>
      <c r="L9" s="113">
        <v>6826.82</v>
      </c>
    </row>
    <row r="10" spans="1:12" ht="12.75">
      <c r="A10" s="97"/>
      <c r="B10" s="112">
        <v>2</v>
      </c>
      <c r="C10" s="113">
        <v>2575.7</v>
      </c>
      <c r="D10" s="97"/>
      <c r="E10" s="112">
        <v>2</v>
      </c>
      <c r="F10" s="113">
        <v>3605.97</v>
      </c>
      <c r="G10" s="97"/>
      <c r="H10" s="112">
        <v>2</v>
      </c>
      <c r="I10" s="113">
        <v>4687.78</v>
      </c>
      <c r="J10" s="97"/>
      <c r="K10" s="112">
        <v>2</v>
      </c>
      <c r="L10" s="113">
        <v>7031.64</v>
      </c>
    </row>
    <row r="11" spans="1:12" ht="12.75">
      <c r="A11" s="97"/>
      <c r="B11" s="112">
        <v>3</v>
      </c>
      <c r="C11" s="113">
        <v>2652.94</v>
      </c>
      <c r="D11" s="97"/>
      <c r="E11" s="112">
        <v>3</v>
      </c>
      <c r="F11" s="113">
        <v>3714.12</v>
      </c>
      <c r="G11" s="97"/>
      <c r="H11" s="112">
        <v>3</v>
      </c>
      <c r="I11" s="113">
        <v>4828.4</v>
      </c>
      <c r="J11" s="97"/>
      <c r="K11" s="112">
        <v>3</v>
      </c>
      <c r="L11" s="113">
        <v>7242.59</v>
      </c>
    </row>
    <row r="12" spans="1:12" ht="12.75">
      <c r="A12" s="97"/>
      <c r="B12" s="112">
        <v>4</v>
      </c>
      <c r="C12" s="113">
        <v>2732.53</v>
      </c>
      <c r="D12" s="97"/>
      <c r="E12" s="112">
        <v>4</v>
      </c>
      <c r="F12" s="113">
        <v>3825.56</v>
      </c>
      <c r="G12" s="97"/>
      <c r="H12" s="112">
        <v>4</v>
      </c>
      <c r="I12" s="113">
        <v>4973.25</v>
      </c>
      <c r="J12" s="97"/>
      <c r="K12" s="112">
        <v>4</v>
      </c>
      <c r="L12" s="113">
        <v>7459.87</v>
      </c>
    </row>
    <row r="13" spans="1:12" ht="12.75">
      <c r="A13" s="97"/>
      <c r="B13" s="112">
        <v>5</v>
      </c>
      <c r="C13" s="113">
        <v>2814.53</v>
      </c>
      <c r="D13" s="97"/>
      <c r="E13" s="112">
        <v>5</v>
      </c>
      <c r="F13" s="113">
        <v>3940.32</v>
      </c>
      <c r="G13" s="97"/>
      <c r="H13" s="112">
        <v>5</v>
      </c>
      <c r="I13" s="113">
        <v>5122.42</v>
      </c>
      <c r="J13" s="97"/>
      <c r="K13" s="112">
        <v>5</v>
      </c>
      <c r="L13" s="113">
        <v>7683.66</v>
      </c>
    </row>
    <row r="14" spans="1:12" ht="12.75">
      <c r="A14" s="97"/>
      <c r="B14" s="112">
        <v>6</v>
      </c>
      <c r="C14" s="113">
        <v>2898.97</v>
      </c>
      <c r="D14" s="97"/>
      <c r="E14" s="112">
        <v>6</v>
      </c>
      <c r="F14" s="113">
        <v>4058.56</v>
      </c>
      <c r="G14" s="97"/>
      <c r="H14" s="112">
        <v>6</v>
      </c>
      <c r="I14" s="113">
        <v>5276.09</v>
      </c>
      <c r="J14" s="97"/>
      <c r="K14" s="112">
        <v>6</v>
      </c>
      <c r="L14" s="113">
        <v>7914.18</v>
      </c>
    </row>
    <row r="15" spans="1:12" ht="12.75">
      <c r="A15" s="97"/>
      <c r="B15" s="112">
        <v>7</v>
      </c>
      <c r="C15" s="113">
        <v>2985.93</v>
      </c>
      <c r="D15" s="97"/>
      <c r="E15" s="112">
        <v>7</v>
      </c>
      <c r="F15" s="113">
        <v>4180.31</v>
      </c>
      <c r="G15" s="97"/>
      <c r="H15" s="112">
        <v>7</v>
      </c>
      <c r="I15" s="113">
        <v>5434.4</v>
      </c>
      <c r="J15" s="97"/>
      <c r="K15" s="112">
        <v>7</v>
      </c>
      <c r="L15" s="113">
        <v>8151.6</v>
      </c>
    </row>
    <row r="16" spans="1:12" ht="12.75">
      <c r="A16" s="97"/>
      <c r="B16" s="112">
        <v>8</v>
      </c>
      <c r="C16" s="113">
        <v>3075.53</v>
      </c>
      <c r="D16" s="97"/>
      <c r="E16" s="112">
        <v>8</v>
      </c>
      <c r="F16" s="113">
        <v>4305.71</v>
      </c>
      <c r="G16" s="97"/>
      <c r="H16" s="112">
        <v>8</v>
      </c>
      <c r="I16" s="113">
        <v>5597.41</v>
      </c>
      <c r="J16" s="97"/>
      <c r="K16" s="112">
        <v>8</v>
      </c>
      <c r="L16" s="113">
        <v>8396.14</v>
      </c>
    </row>
    <row r="17" spans="1:12" ht="12.75">
      <c r="A17" s="97"/>
      <c r="B17" s="112">
        <v>9</v>
      </c>
      <c r="C17" s="113">
        <v>3167.76</v>
      </c>
      <c r="D17" s="97"/>
      <c r="E17" s="112">
        <v>9</v>
      </c>
      <c r="F17" s="113">
        <v>4434.9</v>
      </c>
      <c r="G17" s="97"/>
      <c r="H17" s="112">
        <v>9</v>
      </c>
      <c r="I17" s="113">
        <v>5765.35</v>
      </c>
      <c r="J17" s="97"/>
      <c r="K17" s="112">
        <v>9</v>
      </c>
      <c r="L17" s="113">
        <v>8648.05</v>
      </c>
    </row>
    <row r="18" spans="1:12" ht="12.75">
      <c r="A18" s="97"/>
      <c r="B18" s="112">
        <v>10</v>
      </c>
      <c r="C18" s="113">
        <v>3262.79</v>
      </c>
      <c r="D18" s="97"/>
      <c r="E18" s="112">
        <v>10</v>
      </c>
      <c r="F18" s="113">
        <v>4567.91</v>
      </c>
      <c r="G18" s="97"/>
      <c r="H18" s="112">
        <v>10</v>
      </c>
      <c r="I18" s="113">
        <v>5938.31</v>
      </c>
      <c r="J18" s="97"/>
      <c r="K18" s="112">
        <v>10</v>
      </c>
      <c r="L18" s="113">
        <v>8907.46</v>
      </c>
    </row>
    <row r="19" spans="1:12" ht="12.75">
      <c r="A19" s="97"/>
      <c r="B19" s="112">
        <v>11</v>
      </c>
      <c r="C19" s="113">
        <v>3360.71</v>
      </c>
      <c r="D19" s="97"/>
      <c r="E19" s="112">
        <v>11</v>
      </c>
      <c r="F19" s="113">
        <v>4704.97</v>
      </c>
      <c r="G19" s="97"/>
      <c r="H19" s="114"/>
      <c r="I19" s="114"/>
      <c r="J19" s="97"/>
      <c r="K19" s="109"/>
      <c r="L19" s="109"/>
    </row>
    <row r="20" spans="1:12" ht="12.75">
      <c r="A20" s="97"/>
      <c r="B20" s="112">
        <v>12</v>
      </c>
      <c r="C20" s="113">
        <v>3461.51</v>
      </c>
      <c r="D20" s="97"/>
      <c r="E20" s="112">
        <v>12</v>
      </c>
      <c r="F20" s="113">
        <v>4846.15</v>
      </c>
      <c r="G20" s="97"/>
      <c r="H20" s="114"/>
      <c r="I20" s="114"/>
      <c r="J20" s="97"/>
      <c r="K20" s="109"/>
      <c r="L20" s="109"/>
    </row>
    <row r="21" spans="1:12" ht="12.75">
      <c r="A21" s="97"/>
      <c r="B21" s="112">
        <v>13</v>
      </c>
      <c r="C21" s="113">
        <v>3565.35</v>
      </c>
      <c r="D21" s="97"/>
      <c r="E21" s="112">
        <v>13</v>
      </c>
      <c r="F21" s="113">
        <v>4991.51</v>
      </c>
      <c r="G21" s="97"/>
      <c r="H21" s="114"/>
      <c r="I21" s="114"/>
      <c r="J21" s="97"/>
      <c r="K21" s="109"/>
      <c r="L21" s="109"/>
    </row>
    <row r="22" spans="1:12" ht="12.75">
      <c r="A22" s="97"/>
      <c r="B22" s="112">
        <v>14</v>
      </c>
      <c r="C22" s="113">
        <v>3672.31</v>
      </c>
      <c r="D22" s="97"/>
      <c r="E22" s="112">
        <v>14</v>
      </c>
      <c r="F22" s="113">
        <v>5141.24</v>
      </c>
      <c r="G22" s="97"/>
      <c r="H22" s="114"/>
      <c r="I22" s="114"/>
      <c r="J22" s="97"/>
      <c r="K22" s="109"/>
      <c r="L22" s="109"/>
    </row>
    <row r="23" spans="1:12" ht="12.75">
      <c r="A23" s="97"/>
      <c r="B23" s="112">
        <v>15</v>
      </c>
      <c r="C23" s="113">
        <v>3782.51</v>
      </c>
      <c r="D23" s="97"/>
      <c r="E23" s="112">
        <v>15</v>
      </c>
      <c r="F23" s="113">
        <v>5295.49</v>
      </c>
      <c r="G23" s="97"/>
      <c r="H23" s="114"/>
      <c r="I23" s="114"/>
      <c r="J23" s="97"/>
      <c r="K23" s="109"/>
      <c r="L23" s="109"/>
    </row>
    <row r="24" spans="1:12" ht="12.75">
      <c r="A24" s="97"/>
      <c r="B24" s="112">
        <v>16</v>
      </c>
      <c r="C24" s="113">
        <v>3895.97</v>
      </c>
      <c r="D24" s="97"/>
      <c r="E24" s="112">
        <v>16</v>
      </c>
      <c r="F24" s="113">
        <v>5454.38</v>
      </c>
      <c r="G24" s="97"/>
      <c r="H24" s="114"/>
      <c r="I24" s="114"/>
      <c r="J24" s="97"/>
      <c r="K24" s="109"/>
      <c r="L24" s="109"/>
    </row>
    <row r="25" spans="1:12" ht="12.75">
      <c r="A25" s="97"/>
      <c r="B25" s="112">
        <v>17</v>
      </c>
      <c r="C25" s="113">
        <v>4012.85</v>
      </c>
      <c r="D25" s="97"/>
      <c r="E25" s="112">
        <v>17</v>
      </c>
      <c r="F25" s="113">
        <v>5617.96</v>
      </c>
      <c r="G25" s="97"/>
      <c r="H25" s="114"/>
      <c r="I25" s="114"/>
      <c r="J25" s="97"/>
      <c r="K25" s="109"/>
      <c r="L25" s="109"/>
    </row>
    <row r="26" spans="1:12" ht="12.75">
      <c r="A26" s="97"/>
      <c r="B26" s="112">
        <v>18</v>
      </c>
      <c r="C26" s="113">
        <v>4133.21</v>
      </c>
      <c r="D26" s="97"/>
      <c r="E26" s="112">
        <v>18</v>
      </c>
      <c r="F26" s="113">
        <v>5786.53</v>
      </c>
      <c r="G26" s="97"/>
      <c r="H26" s="114"/>
      <c r="I26" s="114"/>
      <c r="J26" s="97"/>
      <c r="K26" s="109"/>
      <c r="L26" s="109"/>
    </row>
    <row r="27" spans="1:12" ht="12.75">
      <c r="A27" s="97"/>
      <c r="B27" s="112">
        <v>19</v>
      </c>
      <c r="C27" s="113">
        <v>4257.25</v>
      </c>
      <c r="D27" s="97"/>
      <c r="E27" s="114"/>
      <c r="F27" s="114"/>
      <c r="G27" s="97"/>
      <c r="H27" s="114"/>
      <c r="I27" s="114"/>
      <c r="J27" s="97"/>
      <c r="K27" s="109"/>
      <c r="L27" s="109"/>
    </row>
    <row r="28" spans="1:12" ht="12.75">
      <c r="A28" s="97"/>
      <c r="B28" s="112">
        <v>20</v>
      </c>
      <c r="C28" s="113">
        <v>4384.96</v>
      </c>
      <c r="D28" s="97"/>
      <c r="E28" s="114"/>
      <c r="F28" s="114"/>
      <c r="G28" s="97"/>
      <c r="H28" s="114"/>
      <c r="I28" s="114"/>
      <c r="J28" s="97"/>
      <c r="K28" s="109"/>
      <c r="L28" s="109"/>
    </row>
    <row r="29" spans="1:12" ht="12.75">
      <c r="A29" s="97"/>
      <c r="B29" s="112">
        <v>21</v>
      </c>
      <c r="C29" s="113">
        <v>4516.5</v>
      </c>
      <c r="D29" s="97"/>
      <c r="E29" s="114"/>
      <c r="F29" s="114"/>
      <c r="G29" s="97"/>
      <c r="H29" s="114"/>
      <c r="I29" s="114"/>
      <c r="J29" s="97"/>
      <c r="K29" s="109"/>
      <c r="L29" s="109"/>
    </row>
    <row r="30" spans="1:12" ht="12.75">
      <c r="A30" s="97"/>
      <c r="B30" s="112">
        <v>22</v>
      </c>
      <c r="C30" s="113">
        <v>4651.99</v>
      </c>
      <c r="D30" s="97"/>
      <c r="E30" s="114"/>
      <c r="F30" s="114"/>
      <c r="G30" s="97"/>
      <c r="H30" s="114"/>
      <c r="I30" s="114"/>
      <c r="J30" s="97"/>
      <c r="K30" s="109"/>
      <c r="L30" s="109"/>
    </row>
    <row r="31" spans="1:12" ht="12.75">
      <c r="A31" s="97"/>
      <c r="B31" s="112">
        <v>23</v>
      </c>
      <c r="C31" s="113">
        <v>4791.54</v>
      </c>
      <c r="D31" s="97"/>
      <c r="E31" s="114"/>
      <c r="F31" s="114"/>
      <c r="G31" s="97"/>
      <c r="H31" s="114"/>
      <c r="I31" s="114"/>
      <c r="J31" s="97"/>
      <c r="K31" s="109"/>
      <c r="L31" s="109"/>
    </row>
    <row r="32" spans="1:12" ht="12.75">
      <c r="A32" s="97"/>
      <c r="B32" s="112">
        <v>24</v>
      </c>
      <c r="C32" s="113">
        <v>4935.27</v>
      </c>
      <c r="D32" s="97"/>
      <c r="E32" s="114"/>
      <c r="F32" s="114"/>
      <c r="G32" s="97"/>
      <c r="H32" s="114"/>
      <c r="I32" s="114"/>
      <c r="J32" s="97"/>
      <c r="K32" s="109"/>
      <c r="L32" s="109"/>
    </row>
    <row r="33" spans="1:12" ht="12.75">
      <c r="A33" s="97"/>
      <c r="B33" s="112">
        <v>25</v>
      </c>
      <c r="C33" s="113">
        <v>5083.36</v>
      </c>
      <c r="D33" s="97"/>
      <c r="E33" s="114"/>
      <c r="F33" s="114"/>
      <c r="G33" s="97"/>
      <c r="H33" s="114"/>
      <c r="I33" s="114"/>
      <c r="J33" s="97"/>
      <c r="K33" s="109"/>
      <c r="L33" s="109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P33"/>
  <sheetViews>
    <sheetView zoomScale="160" zoomScaleNormal="16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105" customWidth="1"/>
    <col min="2" max="2" width="11.421875" style="105" customWidth="1"/>
    <col min="3" max="3" width="8.7109375" style="110" customWidth="1"/>
    <col min="4" max="4" width="7.7109375" style="105" customWidth="1"/>
    <col min="5" max="5" width="11.421875" style="105" customWidth="1"/>
    <col min="6" max="6" width="8.7109375" style="110" customWidth="1"/>
    <col min="7" max="7" width="7.7109375" style="105" customWidth="1"/>
    <col min="8" max="8" width="11.421875" style="105" customWidth="1"/>
    <col min="9" max="9" width="8.7109375" style="110" customWidth="1"/>
    <col min="10" max="10" width="7.7109375" style="105" customWidth="1"/>
    <col min="11" max="11" width="11.421875" style="105" customWidth="1"/>
    <col min="12" max="12" width="9.7109375" style="110" customWidth="1"/>
    <col min="13" max="226" width="11.57421875" style="4" customWidth="1"/>
  </cols>
  <sheetData>
    <row r="1" spans="1:224" ht="2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</row>
    <row r="2" spans="1:224" ht="20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ht="20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ht="20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ht="9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12" ht="20.25" customHeight="1">
      <c r="A6" s="91">
        <f>CONCATENATE("QUADRO SALARIAL 5 (QS5) - ",UPPER(Empregos!A6))</f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30.75" customHeight="1">
      <c r="A8" s="93" t="s">
        <v>148</v>
      </c>
      <c r="B8" s="93" t="s">
        <v>149</v>
      </c>
      <c r="C8" s="94" t="s">
        <v>8</v>
      </c>
      <c r="D8" s="93" t="s">
        <v>148</v>
      </c>
      <c r="E8" s="93" t="s">
        <v>149</v>
      </c>
      <c r="F8" s="94" t="s">
        <v>8</v>
      </c>
      <c r="G8" s="93" t="s">
        <v>148</v>
      </c>
      <c r="H8" s="93" t="s">
        <v>149</v>
      </c>
      <c r="I8" s="94" t="s">
        <v>8</v>
      </c>
      <c r="J8" s="93" t="s">
        <v>148</v>
      </c>
      <c r="K8" s="93" t="s">
        <v>149</v>
      </c>
      <c r="L8" s="94" t="s">
        <v>8</v>
      </c>
    </row>
    <row r="9" spans="1:12" ht="12.75">
      <c r="A9" s="97">
        <v>1</v>
      </c>
      <c r="B9" s="112">
        <v>1</v>
      </c>
      <c r="C9" s="113">
        <v>3498.92</v>
      </c>
      <c r="D9" s="97">
        <v>2</v>
      </c>
      <c r="E9" s="112">
        <v>1</v>
      </c>
      <c r="F9" s="113">
        <v>4548.57</v>
      </c>
      <c r="G9" s="97">
        <v>3</v>
      </c>
      <c r="H9" s="112">
        <v>1</v>
      </c>
      <c r="I9" s="113">
        <v>6822.89</v>
      </c>
      <c r="J9" s="97">
        <v>4</v>
      </c>
      <c r="K9" s="112">
        <v>1</v>
      </c>
      <c r="L9" s="113">
        <v>10234.3</v>
      </c>
    </row>
    <row r="10" spans="1:12" ht="12.75">
      <c r="A10" s="97"/>
      <c r="B10" s="112">
        <v>2</v>
      </c>
      <c r="C10" s="113">
        <v>3603.86</v>
      </c>
      <c r="D10" s="97"/>
      <c r="E10" s="112">
        <v>2</v>
      </c>
      <c r="F10" s="113">
        <v>4685.04</v>
      </c>
      <c r="G10" s="97"/>
      <c r="H10" s="112">
        <v>2</v>
      </c>
      <c r="I10" s="113">
        <v>7027.56</v>
      </c>
      <c r="J10" s="97"/>
      <c r="K10" s="112">
        <v>2</v>
      </c>
      <c r="L10" s="113">
        <v>10541.35</v>
      </c>
    </row>
    <row r="11" spans="1:12" ht="12.75">
      <c r="A11" s="97"/>
      <c r="B11" s="112">
        <v>3</v>
      </c>
      <c r="C11" s="113">
        <v>3711.98</v>
      </c>
      <c r="D11" s="97"/>
      <c r="E11" s="112">
        <v>3</v>
      </c>
      <c r="F11" s="113">
        <v>4825.58</v>
      </c>
      <c r="G11" s="97"/>
      <c r="H11" s="112">
        <v>3</v>
      </c>
      <c r="I11" s="113">
        <v>7238.4</v>
      </c>
      <c r="J11" s="97"/>
      <c r="K11" s="112">
        <v>3</v>
      </c>
      <c r="L11" s="113">
        <v>10857.56</v>
      </c>
    </row>
    <row r="12" spans="1:12" ht="12.75">
      <c r="A12" s="97"/>
      <c r="B12" s="112">
        <v>4</v>
      </c>
      <c r="C12" s="113">
        <v>3823.33</v>
      </c>
      <c r="D12" s="97"/>
      <c r="E12" s="112">
        <v>4</v>
      </c>
      <c r="F12" s="113">
        <v>4970.36</v>
      </c>
      <c r="G12" s="97"/>
      <c r="H12" s="112">
        <v>4</v>
      </c>
      <c r="I12" s="113">
        <v>7455.51</v>
      </c>
      <c r="J12" s="97"/>
      <c r="K12" s="112">
        <v>4</v>
      </c>
      <c r="L12" s="113">
        <v>11183.31</v>
      </c>
    </row>
    <row r="13" spans="1:12" ht="12.75">
      <c r="A13" s="97"/>
      <c r="B13" s="112">
        <v>5</v>
      </c>
      <c r="C13" s="113">
        <v>3938.06</v>
      </c>
      <c r="D13" s="97"/>
      <c r="E13" s="112">
        <v>5</v>
      </c>
      <c r="F13" s="113">
        <v>5119.48</v>
      </c>
      <c r="G13" s="97"/>
      <c r="H13" s="112">
        <v>5</v>
      </c>
      <c r="I13" s="113">
        <v>7679.19</v>
      </c>
      <c r="J13" s="97"/>
      <c r="K13" s="112">
        <v>5</v>
      </c>
      <c r="L13" s="113">
        <v>11518.82</v>
      </c>
    </row>
    <row r="14" spans="1:12" ht="12.75">
      <c r="A14" s="97"/>
      <c r="B14" s="112">
        <v>6</v>
      </c>
      <c r="C14" s="113">
        <v>4056.22</v>
      </c>
      <c r="D14" s="97"/>
      <c r="E14" s="112">
        <v>6</v>
      </c>
      <c r="F14" s="113">
        <v>5273.08</v>
      </c>
      <c r="G14" s="97"/>
      <c r="H14" s="112">
        <v>6</v>
      </c>
      <c r="I14" s="113">
        <v>7909.57</v>
      </c>
      <c r="J14" s="97"/>
      <c r="K14" s="112">
        <v>6</v>
      </c>
      <c r="L14" s="113">
        <v>11864.37</v>
      </c>
    </row>
    <row r="15" spans="1:12" ht="12.75">
      <c r="A15" s="97"/>
      <c r="B15" s="112">
        <v>7</v>
      </c>
      <c r="C15" s="113">
        <v>4177.88</v>
      </c>
      <c r="D15" s="97"/>
      <c r="E15" s="112">
        <v>7</v>
      </c>
      <c r="F15" s="113">
        <v>5431.24</v>
      </c>
      <c r="G15" s="97"/>
      <c r="H15" s="112">
        <v>7</v>
      </c>
      <c r="I15" s="113">
        <v>8146.87</v>
      </c>
      <c r="J15" s="97"/>
      <c r="K15" s="112">
        <v>7</v>
      </c>
      <c r="L15" s="113">
        <v>12220.32</v>
      </c>
    </row>
    <row r="16" spans="1:12" ht="12.75">
      <c r="A16" s="97"/>
      <c r="B16" s="112">
        <v>8</v>
      </c>
      <c r="C16" s="113">
        <v>4303.2</v>
      </c>
      <c r="D16" s="97"/>
      <c r="E16" s="112">
        <v>8</v>
      </c>
      <c r="F16" s="113">
        <v>5594.2</v>
      </c>
      <c r="G16" s="97"/>
      <c r="H16" s="112">
        <v>8</v>
      </c>
      <c r="I16" s="113">
        <v>8391.24</v>
      </c>
      <c r="J16" s="97"/>
      <c r="K16" s="112">
        <v>8</v>
      </c>
      <c r="L16" s="113">
        <v>12586.89</v>
      </c>
    </row>
    <row r="17" spans="1:12" ht="12.75">
      <c r="A17" s="97"/>
      <c r="B17" s="112">
        <v>9</v>
      </c>
      <c r="C17" s="113">
        <v>4432.31</v>
      </c>
      <c r="D17" s="97"/>
      <c r="E17" s="112">
        <v>9</v>
      </c>
      <c r="F17" s="113">
        <v>5762.03</v>
      </c>
      <c r="G17" s="97"/>
      <c r="H17" s="112">
        <v>9</v>
      </c>
      <c r="I17" s="113">
        <v>8643.03</v>
      </c>
      <c r="J17" s="97"/>
      <c r="K17" s="112">
        <v>9</v>
      </c>
      <c r="L17" s="113">
        <v>12964.55</v>
      </c>
    </row>
    <row r="18" spans="1:12" ht="12.75">
      <c r="A18" s="97"/>
      <c r="B18" s="112">
        <v>10</v>
      </c>
      <c r="C18" s="113">
        <v>4565.27</v>
      </c>
      <c r="D18" s="97"/>
      <c r="E18" s="112">
        <v>10</v>
      </c>
      <c r="F18" s="113">
        <v>5934.9</v>
      </c>
      <c r="G18" s="97"/>
      <c r="H18" s="112">
        <v>10</v>
      </c>
      <c r="I18" s="113">
        <v>8902.31</v>
      </c>
      <c r="J18" s="97"/>
      <c r="K18" s="112">
        <v>10</v>
      </c>
      <c r="L18" s="113">
        <v>13353.46</v>
      </c>
    </row>
    <row r="19" spans="1:12" ht="12.75">
      <c r="A19" s="97"/>
      <c r="B19" s="112">
        <v>11</v>
      </c>
      <c r="C19" s="113">
        <v>4702.25</v>
      </c>
      <c r="D19" s="97"/>
      <c r="E19" s="112">
        <v>11</v>
      </c>
      <c r="F19" s="113">
        <v>6112.92</v>
      </c>
      <c r="G19" s="97"/>
      <c r="H19" s="114"/>
      <c r="I19" s="114"/>
      <c r="J19" s="97"/>
      <c r="K19" s="109"/>
      <c r="L19" s="109"/>
    </row>
    <row r="20" spans="1:12" ht="12.75">
      <c r="A20" s="97"/>
      <c r="B20" s="112">
        <v>12</v>
      </c>
      <c r="C20" s="113">
        <v>4843.32</v>
      </c>
      <c r="D20" s="97"/>
      <c r="E20" s="112">
        <v>12</v>
      </c>
      <c r="F20" s="113">
        <v>6296.29</v>
      </c>
      <c r="G20" s="97"/>
      <c r="H20" s="114"/>
      <c r="I20" s="114"/>
      <c r="J20" s="97"/>
      <c r="K20" s="109"/>
      <c r="L20" s="109"/>
    </row>
    <row r="21" spans="1:12" ht="12.75">
      <c r="A21" s="97"/>
      <c r="B21" s="112">
        <v>13</v>
      </c>
      <c r="C21" s="113">
        <v>4988.6</v>
      </c>
      <c r="D21" s="97"/>
      <c r="E21" s="112">
        <v>13</v>
      </c>
      <c r="F21" s="113">
        <v>6485.18</v>
      </c>
      <c r="G21" s="97"/>
      <c r="H21" s="114"/>
      <c r="I21" s="114"/>
      <c r="J21" s="97"/>
      <c r="K21" s="109"/>
      <c r="L21" s="109"/>
    </row>
    <row r="22" spans="1:12" ht="12.75">
      <c r="A22" s="97"/>
      <c r="B22" s="112">
        <v>14</v>
      </c>
      <c r="C22" s="113">
        <v>5138.24</v>
      </c>
      <c r="D22" s="97"/>
      <c r="E22" s="112">
        <v>14</v>
      </c>
      <c r="F22" s="113">
        <v>6679.74</v>
      </c>
      <c r="G22" s="97"/>
      <c r="H22" s="114"/>
      <c r="I22" s="114"/>
      <c r="J22" s="97"/>
      <c r="K22" s="109"/>
      <c r="L22" s="109"/>
    </row>
    <row r="23" spans="1:12" ht="12.75">
      <c r="A23" s="97"/>
      <c r="B23" s="112">
        <v>15</v>
      </c>
      <c r="C23" s="113">
        <v>5292.39</v>
      </c>
      <c r="D23" s="97"/>
      <c r="E23" s="112">
        <v>15</v>
      </c>
      <c r="F23" s="113">
        <v>6880.16</v>
      </c>
      <c r="G23" s="97"/>
      <c r="H23" s="114"/>
      <c r="I23" s="114"/>
      <c r="J23" s="97"/>
      <c r="K23" s="109"/>
      <c r="L23" s="109"/>
    </row>
    <row r="24" spans="1:12" ht="12.75">
      <c r="A24" s="97"/>
      <c r="B24" s="112">
        <v>16</v>
      </c>
      <c r="C24" s="113">
        <v>5451.17</v>
      </c>
      <c r="D24" s="97"/>
      <c r="E24" s="112">
        <v>16</v>
      </c>
      <c r="F24" s="113">
        <v>7086.54</v>
      </c>
      <c r="G24" s="97"/>
      <c r="H24" s="114"/>
      <c r="I24" s="114"/>
      <c r="J24" s="97"/>
      <c r="K24" s="109"/>
      <c r="L24" s="109"/>
    </row>
    <row r="25" spans="1:12" ht="12.75">
      <c r="A25" s="97"/>
      <c r="B25" s="112">
        <v>17</v>
      </c>
      <c r="C25" s="113">
        <v>5614.7</v>
      </c>
      <c r="D25" s="97"/>
      <c r="E25" s="112">
        <v>17</v>
      </c>
      <c r="F25" s="113">
        <v>7299.13</v>
      </c>
      <c r="G25" s="97"/>
      <c r="H25" s="114"/>
      <c r="I25" s="114"/>
      <c r="J25" s="97"/>
      <c r="K25" s="109"/>
      <c r="L25" s="109"/>
    </row>
    <row r="26" spans="1:12" ht="12.75">
      <c r="A26" s="97"/>
      <c r="B26" s="112">
        <v>18</v>
      </c>
      <c r="C26" s="113">
        <v>5783.14</v>
      </c>
      <c r="D26" s="97"/>
      <c r="E26" s="112">
        <v>18</v>
      </c>
      <c r="F26" s="113">
        <v>7518.12</v>
      </c>
      <c r="G26" s="97"/>
      <c r="H26" s="114"/>
      <c r="I26" s="114"/>
      <c r="J26" s="97"/>
      <c r="K26" s="109"/>
      <c r="L26" s="109"/>
    </row>
    <row r="27" spans="1:12" ht="12.75">
      <c r="A27" s="97"/>
      <c r="B27" s="112">
        <v>19</v>
      </c>
      <c r="C27" s="113">
        <v>5956.65</v>
      </c>
      <c r="D27" s="97"/>
      <c r="E27" s="114"/>
      <c r="F27" s="114"/>
      <c r="G27" s="97"/>
      <c r="H27" s="114"/>
      <c r="I27" s="114"/>
      <c r="J27" s="97"/>
      <c r="K27" s="109"/>
      <c r="L27" s="109"/>
    </row>
    <row r="28" spans="1:12" ht="12.75">
      <c r="A28" s="97"/>
      <c r="B28" s="112">
        <v>20</v>
      </c>
      <c r="C28" s="113">
        <v>6135.35</v>
      </c>
      <c r="D28" s="97"/>
      <c r="E28" s="114"/>
      <c r="F28" s="114"/>
      <c r="G28" s="97"/>
      <c r="H28" s="114"/>
      <c r="I28" s="114"/>
      <c r="J28" s="97"/>
      <c r="K28" s="109"/>
      <c r="L28" s="109"/>
    </row>
    <row r="29" spans="1:12" ht="12.75">
      <c r="A29" s="97"/>
      <c r="B29" s="112">
        <v>21</v>
      </c>
      <c r="C29" s="113">
        <v>6319.39</v>
      </c>
      <c r="D29" s="97"/>
      <c r="E29" s="114"/>
      <c r="F29" s="114"/>
      <c r="G29" s="97"/>
      <c r="H29" s="114"/>
      <c r="I29" s="114"/>
      <c r="J29" s="97"/>
      <c r="K29" s="109"/>
      <c r="L29" s="109"/>
    </row>
    <row r="30" spans="1:12" ht="12.75">
      <c r="A30" s="97"/>
      <c r="B30" s="112">
        <v>22</v>
      </c>
      <c r="C30" s="113">
        <v>6508.98</v>
      </c>
      <c r="D30" s="97"/>
      <c r="E30" s="114"/>
      <c r="F30" s="114"/>
      <c r="G30" s="97"/>
      <c r="H30" s="114"/>
      <c r="I30" s="114"/>
      <c r="J30" s="97"/>
      <c r="K30" s="109"/>
      <c r="L30" s="109"/>
    </row>
    <row r="31" spans="1:12" ht="12.75">
      <c r="A31" s="97"/>
      <c r="B31" s="112">
        <v>23</v>
      </c>
      <c r="C31" s="113">
        <v>6704.22</v>
      </c>
      <c r="D31" s="97"/>
      <c r="E31" s="114"/>
      <c r="F31" s="114"/>
      <c r="G31" s="97"/>
      <c r="H31" s="114"/>
      <c r="I31" s="114"/>
      <c r="J31" s="97"/>
      <c r="K31" s="109"/>
      <c r="L31" s="109"/>
    </row>
    <row r="32" spans="1:12" ht="12.75">
      <c r="A32" s="97"/>
      <c r="B32" s="112">
        <v>24</v>
      </c>
      <c r="C32" s="113">
        <v>6905.4</v>
      </c>
      <c r="D32" s="97"/>
      <c r="E32" s="114"/>
      <c r="F32" s="114"/>
      <c r="G32" s="97"/>
      <c r="H32" s="114"/>
      <c r="I32" s="114"/>
      <c r="J32" s="97"/>
      <c r="K32" s="109"/>
      <c r="L32" s="109"/>
    </row>
    <row r="33" spans="1:12" ht="12.75">
      <c r="A33" s="97"/>
      <c r="B33" s="112">
        <v>25</v>
      </c>
      <c r="C33" s="113">
        <v>7112.54</v>
      </c>
      <c r="D33" s="97"/>
      <c r="E33" s="114"/>
      <c r="F33" s="114"/>
      <c r="G33" s="97"/>
      <c r="H33" s="114"/>
      <c r="I33" s="114"/>
      <c r="J33" s="97"/>
      <c r="K33" s="109"/>
      <c r="L33" s="109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rowBreaks count="1" manualBreakCount="1">
    <brk id="3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="160" zoomScaleNormal="160" zoomScaleSheetLayoutView="120" workbookViewId="0" topLeftCell="A1">
      <selection activeCell="A5" sqref="A5"/>
    </sheetView>
  </sheetViews>
  <sheetFormatPr defaultColWidth="11.421875" defaultRowHeight="12.75"/>
  <cols>
    <col min="1" max="1" width="15.28125" style="1" customWidth="1"/>
    <col min="2" max="3" width="17.8515625" style="3" customWidth="1"/>
    <col min="4" max="4" width="17.8515625" style="1" customWidth="1"/>
    <col min="5" max="5" width="17.8515625" style="4" customWidth="1"/>
    <col min="6" max="6" width="17.8515625" style="5" customWidth="1"/>
  </cols>
  <sheetData>
    <row r="1" spans="1:6" s="4" customFormat="1" ht="23.25" customHeight="1">
      <c r="A1" s="6"/>
      <c r="B1" s="6"/>
      <c r="C1" s="6"/>
      <c r="D1" s="6"/>
      <c r="E1" s="6"/>
      <c r="F1" s="6"/>
    </row>
    <row r="2" spans="1:6" s="4" customFormat="1" ht="23.25" customHeight="1">
      <c r="A2" s="6"/>
      <c r="B2" s="6"/>
      <c r="C2" s="6"/>
      <c r="D2" s="6"/>
      <c r="E2" s="6"/>
      <c r="F2" s="6"/>
    </row>
    <row r="3" spans="1:6" s="4" customFormat="1" ht="23.25" customHeight="1">
      <c r="A3" s="6"/>
      <c r="B3" s="6"/>
      <c r="C3" s="6"/>
      <c r="D3" s="6"/>
      <c r="E3" s="6"/>
      <c r="F3" s="6"/>
    </row>
    <row r="4" spans="1:6" s="4" customFormat="1" ht="23.25" customHeight="1">
      <c r="A4" s="6"/>
      <c r="B4" s="6"/>
      <c r="C4" s="6"/>
      <c r="D4" s="6"/>
      <c r="E4" s="6"/>
      <c r="F4" s="6"/>
    </row>
    <row r="5" spans="1:6" s="4" customFormat="1" ht="23.25" customHeight="1">
      <c r="A5" s="116" t="s">
        <v>153</v>
      </c>
      <c r="B5" s="116"/>
      <c r="C5" s="116"/>
      <c r="D5" s="116"/>
      <c r="E5" s="116"/>
      <c r="F5" s="116"/>
    </row>
    <row r="6" spans="1:6" s="4" customFormat="1" ht="23.25" customHeight="1">
      <c r="A6" s="117" t="s">
        <v>154</v>
      </c>
      <c r="B6" s="117"/>
      <c r="C6" s="117"/>
      <c r="D6" s="117"/>
      <c r="E6" s="117"/>
      <c r="F6" s="117"/>
    </row>
    <row r="7" spans="1:6" s="4" customFormat="1" ht="23.25" customHeight="1">
      <c r="A7" s="118">
        <f>Empregos!A6</f>
        <v>0</v>
      </c>
      <c r="B7" s="118"/>
      <c r="C7" s="118"/>
      <c r="D7" s="118"/>
      <c r="E7" s="118"/>
      <c r="F7" s="118"/>
    </row>
    <row r="8" spans="1:6" s="4" customFormat="1" ht="25.5" customHeight="1">
      <c r="A8" s="119"/>
      <c r="B8" s="119"/>
      <c r="C8" s="119"/>
      <c r="D8" s="119"/>
      <c r="E8" s="119"/>
      <c r="F8" s="119"/>
    </row>
    <row r="9" spans="1:6" s="121" customFormat="1" ht="18" customHeight="1">
      <c r="A9" s="120" t="s">
        <v>155</v>
      </c>
      <c r="B9" s="120"/>
      <c r="C9" s="120"/>
      <c r="D9" s="120"/>
      <c r="E9" s="120"/>
      <c r="F9" s="120"/>
    </row>
    <row r="10" spans="1:6" s="121" customFormat="1" ht="18" customHeight="1">
      <c r="A10" s="122" t="s">
        <v>156</v>
      </c>
      <c r="B10" s="122" t="s">
        <v>157</v>
      </c>
      <c r="C10" s="122" t="s">
        <v>158</v>
      </c>
      <c r="D10" s="122" t="s">
        <v>159</v>
      </c>
      <c r="E10" s="122" t="s">
        <v>160</v>
      </c>
      <c r="F10" s="122" t="s">
        <v>161</v>
      </c>
    </row>
    <row r="11" spans="1:6" s="121" customFormat="1" ht="18" customHeight="1">
      <c r="A11" s="123">
        <v>120</v>
      </c>
      <c r="B11" s="124">
        <v>2510.62</v>
      </c>
      <c r="C11" s="124">
        <v>2585.92</v>
      </c>
      <c r="D11" s="124">
        <v>2663.51</v>
      </c>
      <c r="E11" s="124">
        <v>2743.41</v>
      </c>
      <c r="F11" s="124">
        <v>2825.72</v>
      </c>
    </row>
    <row r="12" s="121" customFormat="1" ht="25.5" customHeight="1"/>
    <row r="13" spans="1:6" s="121" customFormat="1" ht="18" customHeight="1">
      <c r="A13" s="120" t="s">
        <v>162</v>
      </c>
      <c r="B13" s="120"/>
      <c r="C13" s="120"/>
      <c r="D13" s="120"/>
      <c r="E13" s="120"/>
      <c r="F13" s="120"/>
    </row>
    <row r="14" spans="1:6" s="121" customFormat="1" ht="18" customHeight="1">
      <c r="A14" s="122" t="s">
        <v>156</v>
      </c>
      <c r="B14" s="122" t="s">
        <v>157</v>
      </c>
      <c r="C14" s="122" t="s">
        <v>158</v>
      </c>
      <c r="D14" s="122" t="s">
        <v>159</v>
      </c>
      <c r="E14" s="122" t="s">
        <v>160</v>
      </c>
      <c r="F14" s="122" t="s">
        <v>161</v>
      </c>
    </row>
    <row r="15" spans="1:6" s="121" customFormat="1" ht="18" customHeight="1">
      <c r="A15" s="123">
        <v>50</v>
      </c>
      <c r="B15" s="124">
        <v>3111.15</v>
      </c>
      <c r="C15" s="124">
        <v>3204.49</v>
      </c>
      <c r="D15" s="124">
        <v>3300.63</v>
      </c>
      <c r="E15" s="124">
        <v>3399.63</v>
      </c>
      <c r="F15" s="124">
        <v>3501.62</v>
      </c>
    </row>
    <row r="16" s="121" customFormat="1" ht="25.5" customHeight="1"/>
    <row r="17" spans="1:6" s="121" customFormat="1" ht="18" customHeight="1">
      <c r="A17" s="120" t="s">
        <v>163</v>
      </c>
      <c r="B17" s="120"/>
      <c r="C17" s="120"/>
      <c r="D17" s="120"/>
      <c r="E17" s="120"/>
      <c r="F17" s="120"/>
    </row>
    <row r="18" spans="1:6" s="121" customFormat="1" ht="18" customHeight="1">
      <c r="A18" s="122" t="s">
        <v>156</v>
      </c>
      <c r="B18" s="122" t="s">
        <v>164</v>
      </c>
      <c r="C18" s="122" t="s">
        <v>158</v>
      </c>
      <c r="D18" s="122" t="s">
        <v>159</v>
      </c>
      <c r="E18" s="122" t="s">
        <v>160</v>
      </c>
      <c r="F18" s="122" t="s">
        <v>161</v>
      </c>
    </row>
    <row r="19" spans="1:6" s="121" customFormat="1" ht="18" customHeight="1">
      <c r="A19" s="123">
        <v>30</v>
      </c>
      <c r="B19" s="124">
        <v>3794.38</v>
      </c>
      <c r="C19" s="124">
        <v>3908.2</v>
      </c>
      <c r="D19" s="124">
        <v>4025.45</v>
      </c>
      <c r="E19" s="124">
        <v>4146.22</v>
      </c>
      <c r="F19" s="124">
        <v>4270.6</v>
      </c>
    </row>
  </sheetData>
  <sheetProtection selectLockedCells="1" selectUnlockedCells="1"/>
  <mergeCells count="6">
    <mergeCell ref="A5:F5"/>
    <mergeCell ref="A6:F6"/>
    <mergeCell ref="A7:F7"/>
    <mergeCell ref="A9:F9"/>
    <mergeCell ref="A13:F13"/>
    <mergeCell ref="A17:F17"/>
  </mergeCells>
  <printOptions horizontalCentered="1"/>
  <pageMargins left="0.39375" right="0.39375" top="0.39375" bottom="0.5326388888888889" header="0.5118055555555555" footer="0.39375"/>
  <pageSetup horizontalDpi="300" verticalDpi="300" orientation="portrait" paperSize="9" scale="79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2021-01-12T18:00:57Z</cp:lastPrinted>
  <dcterms:created xsi:type="dcterms:W3CDTF">2009-04-08T14:14:04Z</dcterms:created>
  <dcterms:modified xsi:type="dcterms:W3CDTF">2021-02-03T19:36:09Z</dcterms:modified>
  <cp:category/>
  <cp:version/>
  <cp:contentType/>
  <cp:contentStatus/>
  <cp:revision>662</cp:revision>
</cp:coreProperties>
</file>